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8800" windowHeight="11610" activeTab="1"/>
  </bookViews>
  <sheets>
    <sheet name="Cover Sheet" sheetId="5" r:id="rId1"/>
    <sheet name="Questions &amp; Data" sheetId="1" r:id="rId2"/>
    <sheet name="Network" sheetId="3" r:id="rId3"/>
    <sheet name="Gantt Chart" sheetId="12" r:id="rId4"/>
    <sheet name="Normal Dist" sheetId="13" r:id="rId5"/>
  </sheets>
  <definedNames>
    <definedName name="solver_adj" localSheetId="1" hidden="1">'Questions &amp; Data'!#REF!</definedName>
    <definedName name="solver_cvg" localSheetId="1" hidden="1">0.0001</definedName>
    <definedName name="solver_drv" localSheetId="1" hidden="1">2</definedName>
    <definedName name="solver_eng" localSheetId="1" hidden="1">2</definedName>
    <definedName name="solver_est" localSheetId="1" hidden="1">1</definedName>
    <definedName name="solver_itr" localSheetId="1" hidden="1">2147483647</definedName>
    <definedName name="solver_lhs1" localSheetId="1" hidden="1">'Questions &amp; Data'!#REF!</definedName>
    <definedName name="solver_lhs2" localSheetId="1" hidden="1">'Questions &amp; Data'!#REF!</definedName>
    <definedName name="solver_lhs3" localSheetId="1" hidden="1">'Questions &amp; Data'!#REF!</definedName>
    <definedName name="solver_lhs4" localSheetId="1" hidden="1">'Questions &amp; Data'!#REF!</definedName>
    <definedName name="solver_lhs5" localSheetId="1" hidden="1">'Questions &amp; Data'!#REF!</definedName>
    <definedName name="solver_lhs6" localSheetId="1" hidden="1">'Questions &amp; Data'!#REF!</definedName>
    <definedName name="solver_lhs7" localSheetId="1" hidden="1">'Questions &amp; Data'!#REF!</definedName>
    <definedName name="solver_lhs8" localSheetId="1" hidden="1">'Questions &amp; Data'!#REF!</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8</definedName>
    <definedName name="solver_nwt" localSheetId="1" hidden="1">1</definedName>
    <definedName name="solver_opt" localSheetId="1" hidden="1">'Questions &amp; Data'!#REF!</definedName>
    <definedName name="solver_pre" localSheetId="1" hidden="1">0.000001</definedName>
    <definedName name="solver_rbv" localSheetId="1" hidden="1">2</definedName>
    <definedName name="solver_rel1" localSheetId="1" hidden="1">1</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2</definedName>
    <definedName name="solver_rel7" localSheetId="1" hidden="1">2</definedName>
    <definedName name="solver_rel8" localSheetId="1" hidden="1">2</definedName>
    <definedName name="solver_rhs1" localSheetId="1" hidden="1">'Questions &amp; Data'!#REF!</definedName>
    <definedName name="solver_rhs2" localSheetId="1" hidden="1">'Questions &amp; Data'!#REF!</definedName>
    <definedName name="solver_rhs3" localSheetId="1" hidden="1">'Questions &amp; Data'!#REF!</definedName>
    <definedName name="solver_rhs4" localSheetId="1" hidden="1">'Questions &amp; Data'!#REF!</definedName>
    <definedName name="solver_rhs5" localSheetId="1" hidden="1">'Questions &amp; Data'!#REF!</definedName>
    <definedName name="solver_rhs6" localSheetId="1" hidden="1">'Questions &amp; Data'!#REF!</definedName>
    <definedName name="solver_rhs7" localSheetId="1" hidden="1">'Questions &amp; Data'!#REF!</definedName>
    <definedName name="solver_rhs8" localSheetId="1" hidden="1">'Questions &amp; Data'!#REF!</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45621"/>
</workbook>
</file>

<file path=xl/calcChain.xml><?xml version="1.0" encoding="utf-8"?>
<calcChain xmlns="http://schemas.openxmlformats.org/spreadsheetml/2006/main">
  <c r="P21" i="1" l="1"/>
  <c r="U20" i="1"/>
  <c r="U19" i="1"/>
  <c r="W18" i="1"/>
  <c r="W17" i="1"/>
  <c r="W16" i="1"/>
  <c r="W15" i="1"/>
  <c r="W14" i="1"/>
  <c r="W13" i="1"/>
  <c r="W12" i="1"/>
  <c r="W11" i="1"/>
  <c r="W10" i="1"/>
  <c r="W9" i="1"/>
  <c r="W8" i="1"/>
  <c r="W7" i="1"/>
  <c r="W6" i="1"/>
  <c r="W5" i="1"/>
  <c r="W4" i="1"/>
  <c r="W3" i="1"/>
  <c r="H16" i="3"/>
  <c r="G16" i="3" s="1"/>
  <c r="C20" i="3" s="1"/>
  <c r="B20" i="3" s="1"/>
  <c r="H20" i="3"/>
  <c r="G20" i="3" s="1"/>
  <c r="R20" i="3"/>
  <c r="M16" i="3"/>
  <c r="L16" i="3" s="1"/>
  <c r="M12" i="3"/>
  <c r="H24" i="3"/>
  <c r="G24" i="3" s="1"/>
  <c r="M24" i="3"/>
  <c r="L24" i="3" s="1"/>
  <c r="R24" i="3"/>
  <c r="Q24" i="3" s="1"/>
  <c r="R16" i="3"/>
  <c r="Q16" i="3" s="1"/>
  <c r="R12" i="3"/>
  <c r="Q12" i="3" s="1"/>
  <c r="W28" i="3"/>
  <c r="V28" i="3" s="1"/>
  <c r="W24" i="3"/>
  <c r="V24" i="3" s="1"/>
  <c r="W20" i="3"/>
  <c r="V20" i="3" s="1"/>
  <c r="W16" i="3"/>
  <c r="V16" i="3" s="1"/>
  <c r="L12" i="3"/>
  <c r="Q20" i="3"/>
  <c r="AA20" i="3"/>
  <c r="AB20" i="3"/>
  <c r="AE14" i="3"/>
  <c r="V14" i="3"/>
  <c r="Q14" i="3"/>
  <c r="R14" i="3" s="1"/>
  <c r="V18" i="3"/>
  <c r="W18" i="3" s="1"/>
  <c r="V22" i="3"/>
  <c r="W22" i="3" s="1"/>
  <c r="V26" i="3"/>
  <c r="Q22" i="3"/>
  <c r="R22" i="3" s="1"/>
  <c r="L22" i="3"/>
  <c r="M22" i="3" s="1"/>
  <c r="Q18" i="3"/>
  <c r="R18" i="3" s="1"/>
  <c r="Q10" i="3"/>
  <c r="R10" i="3" s="1"/>
  <c r="L14" i="3"/>
  <c r="M14" i="3" s="1"/>
  <c r="L10" i="3"/>
  <c r="M10" i="3" s="1"/>
  <c r="W26" i="3"/>
  <c r="W14" i="3"/>
  <c r="AA18" i="3" s="1"/>
  <c r="AB18" i="3" s="1"/>
  <c r="H22" i="3"/>
  <c r="H18" i="3"/>
  <c r="H14" i="3"/>
  <c r="V18" i="1"/>
  <c r="U18" i="1"/>
  <c r="V17" i="1"/>
  <c r="U17" i="1"/>
  <c r="V16" i="1"/>
  <c r="U16" i="1"/>
  <c r="V15" i="1"/>
  <c r="U15" i="1"/>
  <c r="V14" i="1"/>
  <c r="U14" i="1"/>
  <c r="V13" i="1"/>
  <c r="U13" i="1"/>
  <c r="V12" i="1"/>
  <c r="U12" i="1"/>
  <c r="V11" i="1"/>
  <c r="U11" i="1"/>
  <c r="V10" i="1"/>
  <c r="U10" i="1"/>
  <c r="V9" i="1"/>
  <c r="U9" i="1"/>
  <c r="V8" i="1"/>
  <c r="U8" i="1"/>
  <c r="V7" i="1"/>
  <c r="U7" i="1"/>
  <c r="V6" i="1"/>
  <c r="U6" i="1"/>
  <c r="V5" i="1"/>
  <c r="U5" i="1"/>
  <c r="V4" i="1"/>
  <c r="U4" i="1"/>
  <c r="V3" i="1"/>
  <c r="U3" i="1"/>
  <c r="K48" i="13" l="1"/>
  <c r="J48" i="13"/>
  <c r="I48" i="13"/>
  <c r="H48" i="13"/>
  <c r="G48" i="13"/>
  <c r="F48" i="13"/>
  <c r="E48" i="13"/>
  <c r="D48" i="13"/>
  <c r="C48" i="13"/>
  <c r="B48" i="13"/>
  <c r="K47" i="13"/>
  <c r="J47" i="13"/>
  <c r="I47" i="13"/>
  <c r="H47" i="13"/>
  <c r="G47" i="13"/>
  <c r="F47" i="13"/>
  <c r="E47" i="13"/>
  <c r="D47" i="13"/>
  <c r="C47" i="13"/>
  <c r="B47" i="13"/>
  <c r="K46" i="13"/>
  <c r="J46" i="13"/>
  <c r="I46" i="13"/>
  <c r="H46" i="13"/>
  <c r="G46" i="13"/>
  <c r="F46" i="13"/>
  <c r="E46" i="13"/>
  <c r="D46" i="13"/>
  <c r="C46" i="13"/>
  <c r="B46" i="13"/>
  <c r="K45" i="13"/>
  <c r="J45" i="13"/>
  <c r="I45" i="13"/>
  <c r="H45" i="13"/>
  <c r="G45" i="13"/>
  <c r="F45" i="13"/>
  <c r="E45" i="13"/>
  <c r="D45" i="13"/>
  <c r="C45" i="13"/>
  <c r="B45" i="13"/>
  <c r="K44" i="13"/>
  <c r="J44" i="13"/>
  <c r="I44" i="13"/>
  <c r="H44" i="13"/>
  <c r="G44" i="13"/>
  <c r="F44" i="13"/>
  <c r="E44" i="13"/>
  <c r="D44" i="13"/>
  <c r="C44" i="13"/>
  <c r="B44" i="13"/>
  <c r="K43" i="13"/>
  <c r="J43" i="13"/>
  <c r="I43" i="13"/>
  <c r="H43" i="13"/>
  <c r="G43" i="13"/>
  <c r="F43" i="13"/>
  <c r="E43" i="13"/>
  <c r="D43" i="13"/>
  <c r="C43" i="13"/>
  <c r="B43" i="13"/>
  <c r="K42" i="13"/>
  <c r="J42" i="13"/>
  <c r="I42" i="13"/>
  <c r="H42" i="13"/>
  <c r="G42" i="13"/>
  <c r="F42" i="13"/>
  <c r="E42" i="13"/>
  <c r="D42" i="13"/>
  <c r="C42" i="13"/>
  <c r="B42" i="13"/>
  <c r="K41" i="13"/>
  <c r="J41" i="13"/>
  <c r="I41" i="13"/>
  <c r="H41" i="13"/>
  <c r="G41" i="13"/>
  <c r="F41" i="13"/>
  <c r="E41" i="13"/>
  <c r="D41" i="13"/>
  <c r="C41" i="13"/>
  <c r="B41" i="13"/>
  <c r="K40" i="13"/>
  <c r="J40" i="13"/>
  <c r="I40" i="13"/>
  <c r="H40" i="13"/>
  <c r="G40" i="13"/>
  <c r="F40" i="13"/>
  <c r="E40" i="13"/>
  <c r="D40" i="13"/>
  <c r="C40" i="13"/>
  <c r="B40" i="13"/>
  <c r="K39" i="13"/>
  <c r="J39" i="13"/>
  <c r="I39" i="13"/>
  <c r="H39" i="13"/>
  <c r="G39" i="13"/>
  <c r="F39" i="13"/>
  <c r="E39" i="13"/>
  <c r="D39" i="13"/>
  <c r="C39" i="13"/>
  <c r="B39" i="13"/>
  <c r="K38" i="13"/>
  <c r="J38" i="13"/>
  <c r="I38" i="13"/>
  <c r="H38" i="13"/>
  <c r="G38" i="13"/>
  <c r="F38" i="13"/>
  <c r="E38" i="13"/>
  <c r="D38" i="13"/>
  <c r="C38" i="13"/>
  <c r="B38" i="13"/>
  <c r="K37" i="13"/>
  <c r="J37" i="13"/>
  <c r="I37" i="13"/>
  <c r="H37" i="13"/>
  <c r="G37" i="13"/>
  <c r="F37" i="13"/>
  <c r="E37" i="13"/>
  <c r="D37" i="13"/>
  <c r="C37" i="13"/>
  <c r="B37" i="13"/>
  <c r="K36" i="13"/>
  <c r="J36" i="13"/>
  <c r="I36" i="13"/>
  <c r="H36" i="13"/>
  <c r="G36" i="13"/>
  <c r="F36" i="13"/>
  <c r="E36" i="13"/>
  <c r="D36" i="13"/>
  <c r="C36" i="13"/>
  <c r="B36" i="13"/>
  <c r="K35" i="13"/>
  <c r="J35" i="13"/>
  <c r="I35" i="13"/>
  <c r="H35" i="13"/>
  <c r="G35" i="13"/>
  <c r="F35" i="13"/>
  <c r="E35" i="13"/>
  <c r="D35" i="13"/>
  <c r="C35" i="13"/>
  <c r="B35" i="13"/>
  <c r="K34" i="13"/>
  <c r="J34" i="13"/>
  <c r="I34" i="13"/>
  <c r="H34" i="13"/>
  <c r="G34" i="13"/>
  <c r="F34" i="13"/>
  <c r="E34" i="13"/>
  <c r="D34" i="13"/>
  <c r="C34" i="13"/>
  <c r="B34" i="13"/>
  <c r="K33" i="13"/>
  <c r="J33" i="13"/>
  <c r="I33" i="13"/>
  <c r="H33" i="13"/>
  <c r="G33" i="13"/>
  <c r="F33" i="13"/>
  <c r="E33" i="13"/>
  <c r="D33" i="13"/>
  <c r="C33" i="13"/>
  <c r="B33" i="13"/>
  <c r="K32" i="13"/>
  <c r="J32" i="13"/>
  <c r="I32" i="13"/>
  <c r="H32" i="13"/>
  <c r="G32" i="13"/>
  <c r="F32" i="13"/>
  <c r="E32" i="13"/>
  <c r="D32" i="13"/>
  <c r="C32" i="13"/>
  <c r="B32" i="13"/>
  <c r="K31" i="13"/>
  <c r="J31" i="13"/>
  <c r="I31" i="13"/>
  <c r="H31" i="13"/>
  <c r="G31" i="13"/>
  <c r="F31" i="13"/>
  <c r="E31" i="13"/>
  <c r="D31" i="13"/>
  <c r="C31" i="13"/>
  <c r="B31" i="13"/>
  <c r="K30" i="13"/>
  <c r="J30" i="13"/>
  <c r="I30" i="13"/>
  <c r="H30" i="13"/>
  <c r="G30" i="13"/>
  <c r="F30" i="13"/>
  <c r="E30" i="13"/>
  <c r="D30" i="13"/>
  <c r="C30" i="13"/>
  <c r="B30" i="13"/>
  <c r="K29" i="13"/>
  <c r="J29" i="13"/>
  <c r="I29" i="13"/>
  <c r="H29" i="13"/>
  <c r="G29" i="13"/>
  <c r="F29" i="13"/>
  <c r="E29" i="13"/>
  <c r="D29" i="13"/>
  <c r="C29" i="13"/>
  <c r="B29" i="13"/>
  <c r="K28" i="13"/>
  <c r="J28" i="13"/>
  <c r="I28" i="13"/>
  <c r="H28" i="13"/>
  <c r="G28" i="13"/>
  <c r="F28" i="13"/>
  <c r="E28" i="13"/>
  <c r="D28" i="13"/>
  <c r="C28" i="13"/>
  <c r="B28" i="13"/>
  <c r="K27" i="13"/>
  <c r="J27" i="13"/>
  <c r="I27" i="13"/>
  <c r="H27" i="13"/>
  <c r="G27" i="13"/>
  <c r="F27" i="13"/>
  <c r="E27" i="13"/>
  <c r="D27" i="13"/>
  <c r="C27" i="13"/>
  <c r="B27" i="13"/>
  <c r="K26" i="13"/>
  <c r="J26" i="13"/>
  <c r="I26" i="13"/>
  <c r="H26" i="13"/>
  <c r="G26" i="13"/>
  <c r="F26" i="13"/>
  <c r="E26" i="13"/>
  <c r="D26" i="13"/>
  <c r="C26" i="13"/>
  <c r="B26" i="13"/>
  <c r="K25" i="13"/>
  <c r="J25" i="13"/>
  <c r="I25" i="13"/>
  <c r="H25" i="13"/>
  <c r="G25" i="13"/>
  <c r="F25" i="13"/>
  <c r="E25" i="13"/>
  <c r="D25" i="13"/>
  <c r="C25" i="13"/>
  <c r="B25" i="13"/>
  <c r="K24" i="13"/>
  <c r="J24" i="13"/>
  <c r="I24" i="13"/>
  <c r="H24" i="13"/>
  <c r="G24" i="13"/>
  <c r="F24" i="13"/>
  <c r="E24" i="13"/>
  <c r="D24" i="13"/>
  <c r="C24" i="13"/>
  <c r="B24" i="13"/>
  <c r="K23" i="13"/>
  <c r="J23" i="13"/>
  <c r="I23" i="13"/>
  <c r="H23" i="13"/>
  <c r="G23" i="13"/>
  <c r="F23" i="13"/>
  <c r="E23" i="13"/>
  <c r="D23" i="13"/>
  <c r="C23" i="13"/>
  <c r="B23" i="13"/>
  <c r="K22" i="13"/>
  <c r="J22" i="13"/>
  <c r="I22" i="13"/>
  <c r="H22" i="13"/>
  <c r="G22" i="13"/>
  <c r="F22" i="13"/>
  <c r="E22" i="13"/>
  <c r="D22" i="13"/>
  <c r="C22" i="13"/>
  <c r="B22" i="13"/>
  <c r="K21" i="13"/>
  <c r="J21" i="13"/>
  <c r="I21" i="13"/>
  <c r="H21" i="13"/>
  <c r="G21" i="13"/>
  <c r="F21" i="13"/>
  <c r="E21" i="13"/>
  <c r="D21" i="13"/>
  <c r="C21" i="13"/>
  <c r="B21" i="13"/>
  <c r="K20" i="13"/>
  <c r="J20" i="13"/>
  <c r="I20" i="13"/>
  <c r="H20" i="13"/>
  <c r="G20" i="13"/>
  <c r="F20" i="13"/>
  <c r="E20" i="13"/>
  <c r="D20" i="13"/>
  <c r="C20" i="13"/>
  <c r="B20" i="13"/>
  <c r="K19" i="13"/>
  <c r="J19" i="13"/>
  <c r="I19" i="13"/>
  <c r="H19" i="13"/>
  <c r="G19" i="13"/>
  <c r="F19" i="13"/>
  <c r="E19" i="13"/>
  <c r="D19" i="13"/>
  <c r="C19" i="13"/>
  <c r="B19" i="13"/>
  <c r="K18" i="13"/>
  <c r="J18" i="13"/>
  <c r="I18" i="13"/>
  <c r="H18" i="13"/>
  <c r="G18" i="13"/>
  <c r="F18" i="13"/>
  <c r="E18" i="13"/>
  <c r="D18" i="13"/>
  <c r="C18" i="13"/>
  <c r="B18" i="13"/>
  <c r="K17" i="13"/>
  <c r="J17" i="13"/>
  <c r="I17" i="13"/>
  <c r="H17" i="13"/>
  <c r="G17" i="13"/>
  <c r="F17" i="13"/>
  <c r="E17" i="13"/>
  <c r="D17" i="13"/>
  <c r="C17" i="13"/>
  <c r="B17" i="13"/>
  <c r="O16" i="13"/>
  <c r="K16" i="13"/>
  <c r="J16" i="13"/>
  <c r="I16" i="13"/>
  <c r="H16" i="13"/>
  <c r="G16" i="13"/>
  <c r="F16" i="13"/>
  <c r="E16" i="13"/>
  <c r="D16" i="13"/>
  <c r="C16" i="13"/>
  <c r="B16" i="13"/>
  <c r="O15" i="13"/>
  <c r="K15" i="13"/>
  <c r="J15" i="13"/>
  <c r="I15" i="13"/>
  <c r="H15" i="13"/>
  <c r="G15" i="13"/>
  <c r="F15" i="13"/>
  <c r="E15" i="13"/>
  <c r="D15" i="13"/>
  <c r="C15" i="13"/>
  <c r="B15" i="13"/>
  <c r="O14" i="13"/>
  <c r="K14" i="13"/>
  <c r="J14" i="13"/>
  <c r="I14" i="13"/>
  <c r="H14" i="13"/>
  <c r="G14" i="13"/>
  <c r="F14" i="13"/>
  <c r="E14" i="13"/>
  <c r="D14" i="13"/>
  <c r="C14" i="13"/>
  <c r="B14" i="13"/>
  <c r="K13" i="13"/>
  <c r="J13" i="13"/>
  <c r="I13" i="13"/>
  <c r="H13" i="13"/>
  <c r="G13" i="13"/>
  <c r="F13" i="13"/>
  <c r="E13" i="13"/>
  <c r="D13" i="13"/>
  <c r="C13" i="13"/>
  <c r="B13" i="13"/>
  <c r="K12" i="13"/>
  <c r="J12" i="13"/>
  <c r="I12" i="13"/>
  <c r="H12" i="13"/>
  <c r="G12" i="13"/>
  <c r="F12" i="13"/>
  <c r="E12" i="13"/>
  <c r="D12" i="13"/>
  <c r="C12" i="13"/>
  <c r="B12" i="13"/>
  <c r="O11" i="13"/>
  <c r="N11" i="13"/>
  <c r="K11" i="13"/>
  <c r="J11" i="13"/>
  <c r="I11" i="13"/>
  <c r="H11" i="13"/>
  <c r="G11" i="13"/>
  <c r="F11" i="13"/>
  <c r="E11" i="13"/>
  <c r="D11" i="13"/>
  <c r="C11" i="13"/>
  <c r="B11" i="13"/>
  <c r="O10" i="13"/>
  <c r="N10" i="13"/>
  <c r="K10" i="13"/>
  <c r="J10" i="13"/>
  <c r="I10" i="13"/>
  <c r="H10" i="13"/>
  <c r="G10" i="13"/>
  <c r="F10" i="13"/>
  <c r="E10" i="13"/>
  <c r="D10" i="13"/>
  <c r="C10" i="13"/>
  <c r="B10" i="13"/>
  <c r="O9" i="13"/>
  <c r="N9" i="13"/>
  <c r="K9" i="13"/>
  <c r="J9" i="13"/>
  <c r="I9" i="13"/>
  <c r="H9" i="13"/>
  <c r="G9" i="13"/>
  <c r="F9" i="13"/>
  <c r="E9" i="13"/>
  <c r="D9" i="13"/>
  <c r="C9" i="13"/>
  <c r="B9" i="13"/>
  <c r="O8" i="13"/>
  <c r="N8" i="13"/>
  <c r="K8" i="13"/>
  <c r="J8" i="13"/>
  <c r="I8" i="13"/>
  <c r="H8" i="13"/>
  <c r="G8" i="13"/>
  <c r="F8" i="13"/>
  <c r="E8" i="13"/>
  <c r="D8" i="13"/>
  <c r="C8" i="13"/>
  <c r="B8" i="13"/>
  <c r="O7" i="13"/>
  <c r="N7" i="13"/>
  <c r="K7" i="13"/>
  <c r="J7" i="13"/>
  <c r="I7" i="13"/>
  <c r="H7" i="13"/>
  <c r="G7" i="13"/>
  <c r="F7" i="13"/>
  <c r="E7" i="13"/>
  <c r="D7" i="13"/>
  <c r="C7" i="13"/>
  <c r="B7" i="13"/>
  <c r="O6" i="13"/>
  <c r="N6" i="13"/>
  <c r="K6" i="13"/>
  <c r="J6" i="13"/>
  <c r="I6" i="13"/>
  <c r="H6" i="13"/>
  <c r="G6" i="13"/>
  <c r="F6" i="13"/>
  <c r="E6" i="13"/>
  <c r="D6" i="13"/>
  <c r="C6" i="13"/>
  <c r="B6" i="13"/>
  <c r="O5" i="13"/>
  <c r="N5" i="13"/>
  <c r="K5" i="13"/>
  <c r="J5" i="13"/>
  <c r="I5" i="13"/>
  <c r="H5" i="13"/>
  <c r="G5" i="13"/>
  <c r="F5" i="13"/>
  <c r="E5" i="13"/>
  <c r="D5" i="13"/>
  <c r="C5" i="13"/>
  <c r="B5" i="13"/>
  <c r="K4" i="13"/>
  <c r="J4" i="13"/>
  <c r="I4" i="13"/>
  <c r="H4" i="13"/>
  <c r="G4" i="13"/>
  <c r="F4" i="13"/>
  <c r="E4" i="13"/>
  <c r="D4" i="13"/>
  <c r="C4" i="13"/>
  <c r="B4" i="13"/>
  <c r="B49" i="12" l="1"/>
  <c r="B46" i="12"/>
  <c r="B43" i="12"/>
  <c r="B40" i="12"/>
  <c r="B37" i="12"/>
  <c r="B34" i="12"/>
  <c r="B31" i="12"/>
  <c r="B28" i="12"/>
  <c r="B25" i="12"/>
  <c r="B22" i="12"/>
  <c r="B19" i="12"/>
  <c r="B16" i="12"/>
  <c r="B13" i="12"/>
  <c r="B10" i="12"/>
  <c r="B7" i="12"/>
  <c r="B4" i="12"/>
  <c r="D2" i="12"/>
  <c r="B2" i="12"/>
  <c r="H1" i="12"/>
  <c r="J1" i="12" s="1"/>
  <c r="L1" i="12" s="1"/>
  <c r="N1" i="12" s="1"/>
  <c r="P1" i="12" s="1"/>
  <c r="R1" i="12" s="1"/>
  <c r="T1" i="12" s="1"/>
  <c r="V1" i="12" s="1"/>
  <c r="X1" i="12" s="1"/>
  <c r="Z1" i="12" s="1"/>
  <c r="AB1" i="12" s="1"/>
  <c r="AD1" i="12" s="1"/>
  <c r="AF1" i="12" s="1"/>
  <c r="AH1" i="12" s="1"/>
  <c r="AJ1" i="12" s="1"/>
  <c r="AL1" i="12" s="1"/>
  <c r="AN1" i="12" s="1"/>
  <c r="AP1" i="12" s="1"/>
  <c r="AR1" i="12" s="1"/>
  <c r="AT1" i="12" s="1"/>
  <c r="AV1" i="12" s="1"/>
  <c r="AX1" i="12" s="1"/>
  <c r="AZ1" i="12" s="1"/>
  <c r="BB1" i="12" s="1"/>
  <c r="BD1" i="12" s="1"/>
  <c r="BF1" i="12" s="1"/>
  <c r="BH1" i="12" s="1"/>
  <c r="BJ1" i="12" s="1"/>
  <c r="BL1" i="12" s="1"/>
  <c r="BN1" i="12" s="1"/>
  <c r="BP1" i="12" s="1"/>
  <c r="BR1" i="12" s="1"/>
  <c r="BT1" i="12" s="1"/>
  <c r="BV1" i="12" s="1"/>
  <c r="BX1" i="12" s="1"/>
  <c r="BZ1" i="12" s="1"/>
  <c r="CB1" i="12" s="1"/>
  <c r="CD1" i="12" s="1"/>
  <c r="CF1" i="12" s="1"/>
  <c r="CH1" i="12" s="1"/>
  <c r="CJ1" i="12" s="1"/>
  <c r="CL1" i="12" s="1"/>
  <c r="CN1" i="12" s="1"/>
  <c r="CP1" i="12" s="1"/>
  <c r="CR1" i="12" s="1"/>
  <c r="CT1" i="12" s="1"/>
  <c r="CV1" i="12" s="1"/>
  <c r="CX1" i="12" s="1"/>
  <c r="CZ1" i="12" s="1"/>
  <c r="DB1" i="12" s="1"/>
  <c r="DD1" i="12" s="1"/>
  <c r="DF1" i="12" s="1"/>
  <c r="DH1" i="12" s="1"/>
  <c r="DJ1" i="12" s="1"/>
  <c r="DL1" i="12" s="1"/>
  <c r="DN1" i="12" s="1"/>
  <c r="DP1" i="12" s="1"/>
  <c r="DR1" i="12" s="1"/>
  <c r="DT1" i="12" s="1"/>
  <c r="DV1" i="12" s="1"/>
  <c r="M11" i="3"/>
  <c r="W19" i="3"/>
  <c r="R15" i="3"/>
  <c r="H15" i="3"/>
  <c r="M15" i="3"/>
  <c r="M23" i="3"/>
  <c r="R11" i="3"/>
  <c r="W15" i="3"/>
  <c r="W27" i="3"/>
  <c r="H19" i="3" l="1"/>
  <c r="R19" i="3"/>
  <c r="W23" i="3"/>
  <c r="H23" i="3"/>
  <c r="R23" i="3"/>
  <c r="C19" i="3"/>
  <c r="C18" i="3" s="1"/>
  <c r="G14" i="3" s="1"/>
  <c r="AB19" i="3"/>
  <c r="G18" i="3" l="1"/>
  <c r="G22" i="3"/>
  <c r="D49" i="12" l="1"/>
  <c r="D43" i="12"/>
  <c r="D46" i="12" l="1"/>
  <c r="D31" i="12"/>
  <c r="D40" i="12"/>
  <c r="D37" i="12"/>
  <c r="D34" i="12" l="1"/>
  <c r="D19" i="12"/>
  <c r="D28" i="12"/>
  <c r="D25" i="12"/>
  <c r="D10" i="12"/>
  <c r="D13" i="12" l="1"/>
  <c r="D22" i="12"/>
  <c r="D16" i="12"/>
  <c r="D4" i="12" l="1"/>
  <c r="D7" i="12"/>
</calcChain>
</file>

<file path=xl/sharedStrings.xml><?xml version="1.0" encoding="utf-8"?>
<sst xmlns="http://schemas.openxmlformats.org/spreadsheetml/2006/main" count="132" uniqueCount="78">
  <si>
    <t>A</t>
  </si>
  <si>
    <t>B</t>
  </si>
  <si>
    <t>C</t>
  </si>
  <si>
    <t>D</t>
  </si>
  <si>
    <t>E</t>
  </si>
  <si>
    <t xml:space="preserve">IENG 366: </t>
  </si>
  <si>
    <t>Engineering Management</t>
  </si>
  <si>
    <t xml:space="preserve">Submitted by: </t>
  </si>
  <si>
    <t xml:space="preserve">Date: </t>
  </si>
  <si>
    <t>F</t>
  </si>
  <si>
    <t>G</t>
  </si>
  <si>
    <t>H</t>
  </si>
  <si>
    <t>I</t>
  </si>
  <si>
    <t>J</t>
  </si>
  <si>
    <t>K</t>
  </si>
  <si>
    <t>L</t>
  </si>
  <si>
    <t>M</t>
  </si>
  <si>
    <t>N</t>
  </si>
  <si>
    <t>O</t>
  </si>
  <si>
    <t xml:space="preserve">HW 04: </t>
  </si>
  <si>
    <t>Project Planning &amp; Management</t>
  </si>
  <si>
    <t>Resource</t>
  </si>
  <si>
    <t>Optimistic</t>
  </si>
  <si>
    <t>Most Likely</t>
  </si>
  <si>
    <t>Pessimistic</t>
  </si>
  <si>
    <t>Duration</t>
  </si>
  <si>
    <t>P</t>
  </si>
  <si>
    <t>a</t>
  </si>
  <si>
    <t>b</t>
  </si>
  <si>
    <t>c</t>
  </si>
  <si>
    <t>d</t>
  </si>
  <si>
    <t xml:space="preserve">t (e) </t>
  </si>
  <si>
    <t>VAR</t>
  </si>
  <si>
    <t>Critical Time:</t>
  </si>
  <si>
    <t>Predecessor(s)</t>
  </si>
  <si>
    <t>Successor(s)</t>
  </si>
  <si>
    <t>Slack</t>
  </si>
  <si>
    <t>B, C, D</t>
  </si>
  <si>
    <t>E, F</t>
  </si>
  <si>
    <t>I, J</t>
  </si>
  <si>
    <t>M, N</t>
  </si>
  <si>
    <t>L, M, N, O</t>
  </si>
  <si>
    <t>H, I</t>
  </si>
  <si>
    <t>C, F</t>
  </si>
  <si>
    <t>Activity</t>
  </si>
  <si>
    <t>% Comp</t>
  </si>
  <si>
    <t>Critical Path:</t>
  </si>
  <si>
    <t>Then go to the Network tab and perform the forward pass to compute the early start and early finish for the network.  Compute the Crtical Time for the network, then perform the backward pass and compute the late finish and late start for each activity.  Then list the activities on the Critical Path..</t>
  </si>
  <si>
    <t xml:space="preserve">Use the table at right to enter formulas to compute the planned duration [t (e)] and the variance of each of the activities.  </t>
  </si>
  <si>
    <t xml:space="preserve">Go to the Gantt Chart tab and use the fill tool to show the correct completion percentage (graphically) for activities E and F.  Use the blue line for the current date to anwer the following questions: </t>
  </si>
  <si>
    <t>Which activites are currently behind schedule?</t>
  </si>
  <si>
    <t>Which activites are currently ahead of schedule?</t>
  </si>
  <si>
    <t>Which activity is currently scheduled to start?</t>
  </si>
  <si>
    <t>Assuming that there are four people available to work on this project, and that each person works at the same rate and can perform any activity, can this project be back on schedule (or ahead) in five days? (Describe how)</t>
  </si>
  <si>
    <t xml:space="preserve">Cumulative Area Under the Standard Normal Curve  -  </t>
  </si>
  <si>
    <r>
      <t>[f</t>
    </r>
    <r>
      <rPr>
        <sz val="11"/>
        <color theme="1"/>
        <rFont val="Calibri"/>
        <family val="2"/>
        <scheme val="minor"/>
      </rPr>
      <t>(z)]</t>
    </r>
  </si>
  <si>
    <t>z</t>
  </si>
  <si>
    <t>Alpha</t>
  </si>
  <si>
    <t>One-sided</t>
  </si>
  <si>
    <t>Two-sided</t>
  </si>
  <si>
    <r>
      <t>Level (</t>
    </r>
    <r>
      <rPr>
        <b/>
        <sz val="10"/>
        <rFont val="Symbol"/>
        <family val="1"/>
        <charset val="2"/>
      </rPr>
      <t>a)</t>
    </r>
  </si>
  <si>
    <r>
      <t xml:space="preserve">m ± </t>
    </r>
    <r>
      <rPr>
        <b/>
        <sz val="10"/>
        <rFont val="Arial"/>
        <family val="2"/>
      </rPr>
      <t>n</t>
    </r>
    <r>
      <rPr>
        <b/>
        <sz val="10"/>
        <rFont val="Times New Roman"/>
        <family val="1"/>
      </rPr>
      <t>σ</t>
    </r>
  </si>
  <si>
    <t>Area</t>
  </si>
  <si>
    <r>
      <t>±3</t>
    </r>
    <r>
      <rPr>
        <b/>
        <sz val="10"/>
        <rFont val="Times New Roman"/>
        <family val="1"/>
      </rPr>
      <t>σ</t>
    </r>
  </si>
  <si>
    <r>
      <t>±2</t>
    </r>
    <r>
      <rPr>
        <b/>
        <sz val="10"/>
        <rFont val="Times New Roman"/>
        <family val="1"/>
      </rPr>
      <t>σ</t>
    </r>
  </si>
  <si>
    <r>
      <t>±1</t>
    </r>
    <r>
      <rPr>
        <b/>
        <sz val="10"/>
        <rFont val="Times New Roman"/>
        <family val="1"/>
      </rPr>
      <t>σ</t>
    </r>
  </si>
  <si>
    <t>Return to the table at right and enter formulas to compute the slack time for each of the activities.  Use the variance and t (e ) values of the critical path to compute the probability that the project can be finished within 65 days. (Use Normal Dist tab to look up z-statistic!)</t>
  </si>
  <si>
    <t>A, B, E, H, L, P</t>
  </si>
  <si>
    <t>z =</t>
  </si>
  <si>
    <t>Expected Time:</t>
  </si>
  <si>
    <t>Variance:</t>
  </si>
  <si>
    <t>P(z) =</t>
  </si>
  <si>
    <t>The probability of completing the project in 65 days or less if the expected time is 52.0 days and the variance is 15.94 days^2 is 99.9%.  Note that only the Critical Path activities are used to find the expected time and variance.</t>
  </si>
  <si>
    <t>Tasks B, D, E, and F are currently behind schedule.</t>
  </si>
  <si>
    <t>Tasks G, H, and I are currently ahead of schedule.</t>
  </si>
  <si>
    <t>Task J is currently scheduled to start.</t>
  </si>
  <si>
    <t>Solution</t>
  </si>
  <si>
    <t>Task G, H, and I are currently a total of 9.5 days ahead of schedule, and will require a total of 4.5 days more work to be exactly on schedule five days from now. Tasks B, D, E, and F are currently 7 days behind schedule and will require 1 additional day of work to be on schedule five days from now.  The total of days of work needed to be on schedule in five days is: 4.5 + 7 + 1 +5 = 17.5 days, and if there are four people available to work for the five days, there are 5 x 4 = 20 days of labor available;so YES, many combinations of workers and tasks will suffice.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</si>
</sst>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_);_(&quot;$&quot;* \(#,##0\);_(&quot;$&quot;* &quot;-&quot;??_);_(@_)"/>
    <numFmt numFmtId="165" formatCode="_([$$-409]* #,##0_);_([$$-409]* \(#,##0\);_([$$-409]* &quot;-&quot;??_);_(@_)"/>
    <numFmt numFmtId="166" formatCode="0.0"/>
    <numFmt numFmtId="167" formatCode="0.00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i/>
      <sz val="11"/>
      <color rgb="FFC00000"/>
      <name val="Calibri"/>
      <family val="2"/>
      <scheme val="minor"/>
    </font>
    <font>
      <sz val="14"/>
      <color theme="1"/>
      <name val="Calibri"/>
      <family val="2"/>
      <scheme val="minor"/>
    </font>
    <font>
      <b/>
      <sz val="14"/>
      <color theme="1"/>
      <name val="Calibri"/>
      <family val="2"/>
      <scheme val="minor"/>
    </font>
    <font>
      <b/>
      <i/>
      <sz val="11"/>
      <color rgb="FFFF0000"/>
      <name val="Calibri"/>
      <family val="2"/>
      <scheme val="minor"/>
    </font>
    <font>
      <sz val="10"/>
      <name val="Arial"/>
      <family val="2"/>
    </font>
    <font>
      <b/>
      <sz val="10"/>
      <name val="Arial"/>
      <family val="2"/>
    </font>
    <font>
      <sz val="10"/>
      <name val="Symbol"/>
      <family val="1"/>
      <charset val="2"/>
    </font>
    <font>
      <b/>
      <i/>
      <sz val="10"/>
      <name val="Arial"/>
      <family val="2"/>
    </font>
    <font>
      <b/>
      <sz val="10"/>
      <name val="Symbol"/>
      <family val="1"/>
      <charset val="2"/>
    </font>
    <font>
      <b/>
      <sz val="10"/>
      <name val="Times New Roman"/>
      <family val="1"/>
    </font>
    <font>
      <b/>
      <i/>
      <sz val="14"/>
      <color rgb="FFC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C00000"/>
        <bgColor indexed="64"/>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0070C0"/>
      </right>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ck">
        <color rgb="FF0070C0"/>
      </right>
      <top style="thin">
        <color indexed="64"/>
      </top>
      <bottom/>
      <diagonal/>
    </border>
    <border>
      <left/>
      <right style="thick">
        <color rgb="FF0070C0"/>
      </right>
      <top style="medium">
        <color indexed="64"/>
      </top>
      <bottom/>
      <diagonal/>
    </border>
    <border>
      <left/>
      <right style="thick">
        <color rgb="FF0070C0"/>
      </right>
      <top/>
      <bottom style="medium">
        <color indexed="64"/>
      </bottom>
      <diagonal/>
    </border>
    <border>
      <left/>
      <right style="thick">
        <color rgb="FF0070C0"/>
      </right>
      <top style="medium">
        <color indexed="64"/>
      </top>
      <bottom style="medium">
        <color indexed="64"/>
      </bottom>
      <diagonal/>
    </border>
    <border>
      <left/>
      <right style="thick">
        <color rgb="FF0070C0"/>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thick">
        <color rgb="FFC00000"/>
      </top>
      <bottom/>
      <diagonal/>
    </border>
    <border>
      <left/>
      <right style="medium">
        <color rgb="FFC00000"/>
      </right>
      <top/>
      <bottom style="thick">
        <color rgb="FFC00000"/>
      </bottom>
      <diagonal/>
    </border>
    <border>
      <left/>
      <right style="medium">
        <color rgb="FFC00000"/>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220">
    <xf numFmtId="0" fontId="0" fillId="0" borderId="0" xfId="0"/>
    <xf numFmtId="0" fontId="0" fillId="0" borderId="0" xfId="0" applyAlignment="1">
      <alignment horizontal="right"/>
    </xf>
    <xf numFmtId="0" fontId="0" fillId="0" borderId="0" xfId="0" applyAlignment="1">
      <alignment horizontal="center"/>
    </xf>
    <xf numFmtId="164" fontId="0" fillId="0" borderId="0" xfId="1" applyNumberFormat="1" applyFont="1" applyAlignment="1">
      <alignment horizontal="center"/>
    </xf>
    <xf numFmtId="165" fontId="0" fillId="0" borderId="0" xfId="0" applyNumberFormat="1" applyAlignment="1">
      <alignment horizontal="center"/>
    </xf>
    <xf numFmtId="0" fontId="5" fillId="0" borderId="0" xfId="0" applyFont="1" applyAlignment="1">
      <alignment horizontal="right"/>
    </xf>
    <xf numFmtId="0" fontId="5" fillId="0" borderId="0" xfId="0" applyFont="1"/>
    <xf numFmtId="0" fontId="6" fillId="0" borderId="0" xfId="0" applyFont="1" applyAlignment="1">
      <alignment horizontal="right"/>
    </xf>
    <xf numFmtId="0" fontId="6" fillId="0" borderId="0" xfId="0" applyFont="1" applyAlignment="1">
      <alignment horizontal="center"/>
    </xf>
    <xf numFmtId="0" fontId="6" fillId="0" borderId="0" xfId="0" applyFont="1"/>
    <xf numFmtId="0" fontId="5" fillId="0" borderId="0" xfId="0" applyFont="1" applyAlignment="1">
      <alignment horizontal="center"/>
    </xf>
    <xf numFmtId="0" fontId="5" fillId="0" borderId="13" xfId="0" applyFont="1" applyBorder="1"/>
    <xf numFmtId="0" fontId="5" fillId="0" borderId="15" xfId="0" applyFont="1" applyBorder="1"/>
    <xf numFmtId="0" fontId="5" fillId="0" borderId="14" xfId="0" applyFont="1" applyBorder="1" applyAlignment="1">
      <alignment horizontal="center"/>
    </xf>
    <xf numFmtId="0" fontId="3" fillId="0" borderId="0" xfId="0" applyFont="1" applyAlignment="1">
      <alignment horizontal="center"/>
    </xf>
    <xf numFmtId="166" fontId="0" fillId="0" borderId="0" xfId="0" applyNumberFormat="1"/>
    <xf numFmtId="166" fontId="0" fillId="0" borderId="0" xfId="0" applyNumberFormat="1" applyAlignment="1">
      <alignment horizontal="center"/>
    </xf>
    <xf numFmtId="166" fontId="0" fillId="0" borderId="0" xfId="1" applyNumberFormat="1" applyFon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0" fontId="2" fillId="0" borderId="0" xfId="0" applyFont="1"/>
    <xf numFmtId="166" fontId="3" fillId="0" borderId="0" xfId="0" applyNumberFormat="1" applyFont="1" applyAlignment="1">
      <alignment horizontal="center"/>
    </xf>
    <xf numFmtId="0" fontId="0" fillId="0" borderId="6" xfId="0" applyBorder="1"/>
    <xf numFmtId="0" fontId="0" fillId="0" borderId="7" xfId="0" applyBorder="1"/>
    <xf numFmtId="0" fontId="0" fillId="0" borderId="8" xfId="0" applyBorder="1"/>
    <xf numFmtId="0" fontId="0" fillId="0" borderId="10" xfId="0" applyBorder="1"/>
    <xf numFmtId="0" fontId="0" fillId="0" borderId="5" xfId="0" applyBorder="1"/>
    <xf numFmtId="0" fontId="0" fillId="0" borderId="3" xfId="0" applyBorder="1"/>
    <xf numFmtId="0" fontId="0" fillId="0" borderId="4" xfId="0" applyBorder="1"/>
    <xf numFmtId="0" fontId="0" fillId="0" borderId="0" xfId="0" applyBorder="1"/>
    <xf numFmtId="0" fontId="0" fillId="0" borderId="9" xfId="0" applyBorder="1"/>
    <xf numFmtId="9" fontId="3" fillId="0" borderId="0" xfId="2" applyFont="1" applyAlignment="1">
      <alignment horizontal="center"/>
    </xf>
    <xf numFmtId="1" fontId="3" fillId="0" borderId="0" xfId="0" applyNumberFormat="1" applyFont="1" applyAlignment="1">
      <alignment horizontal="center"/>
    </xf>
    <xf numFmtId="0" fontId="0" fillId="0" borderId="1" xfId="0" applyBorder="1"/>
    <xf numFmtId="0" fontId="0" fillId="0" borderId="25" xfId="0" applyBorder="1"/>
    <xf numFmtId="0" fontId="3" fillId="0" borderId="26" xfId="0" applyFont="1" applyBorder="1" applyAlignment="1">
      <alignment horizontal="center"/>
    </xf>
    <xf numFmtId="0" fontId="3" fillId="0" borderId="27" xfId="0" applyFont="1" applyBorder="1" applyAlignment="1">
      <alignment horizont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27" xfId="0" applyBorder="1"/>
    <xf numFmtId="0" fontId="0" fillId="0" borderId="26" xfId="0" applyBorder="1"/>
    <xf numFmtId="0" fontId="3" fillId="0" borderId="32" xfId="0" applyFont="1" applyBorder="1" applyAlignment="1">
      <alignment horizontal="center"/>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2" borderId="4" xfId="0" applyFill="1" applyBorder="1"/>
    <xf numFmtId="0" fontId="0" fillId="0" borderId="39" xfId="0" applyBorder="1"/>
    <xf numFmtId="0" fontId="0" fillId="0" borderId="38" xfId="0" applyBorder="1"/>
    <xf numFmtId="0" fontId="3" fillId="0" borderId="28" xfId="0" applyFont="1" applyBorder="1" applyAlignment="1">
      <alignment horizontal="center"/>
    </xf>
    <xf numFmtId="0" fontId="3" fillId="0" borderId="29" xfId="0" applyFont="1" applyBorder="1" applyAlignment="1">
      <alignment horizontal="center"/>
    </xf>
    <xf numFmtId="0" fontId="3" fillId="0" borderId="0" xfId="0" applyFont="1" applyBorder="1" applyAlignment="1">
      <alignment horizontal="center"/>
    </xf>
    <xf numFmtId="0" fontId="0" fillId="3" borderId="0" xfId="0" applyFill="1" applyBorder="1"/>
    <xf numFmtId="0" fontId="3" fillId="3" borderId="3" xfId="0" applyFont="1" applyFill="1" applyBorder="1" applyAlignment="1">
      <alignment horizontal="center"/>
    </xf>
    <xf numFmtId="0" fontId="3" fillId="3" borderId="38" xfId="0" applyFont="1" applyFill="1" applyBorder="1" applyAlignment="1">
      <alignment horizontal="center"/>
    </xf>
    <xf numFmtId="0" fontId="3" fillId="3" borderId="4" xfId="0" applyFont="1" applyFill="1" applyBorder="1" applyAlignment="1">
      <alignment horizontal="center"/>
    </xf>
    <xf numFmtId="0" fontId="3" fillId="3" borderId="39" xfId="0" applyFont="1" applyFill="1" applyBorder="1" applyAlignment="1">
      <alignment horizontal="center"/>
    </xf>
    <xf numFmtId="0" fontId="0" fillId="3" borderId="38" xfId="0" applyFill="1" applyBorder="1"/>
    <xf numFmtId="0" fontId="0" fillId="3" borderId="4" xfId="0" applyFill="1" applyBorder="1"/>
    <xf numFmtId="0" fontId="0" fillId="3" borderId="5" xfId="0" applyFill="1" applyBorder="1"/>
    <xf numFmtId="0" fontId="0" fillId="3" borderId="6" xfId="0" applyFill="1" applyBorder="1"/>
    <xf numFmtId="0" fontId="0" fillId="3" borderId="29" xfId="0" applyFill="1" applyBorder="1"/>
    <xf numFmtId="0" fontId="0" fillId="3" borderId="28" xfId="0" applyFill="1" applyBorder="1"/>
    <xf numFmtId="0" fontId="0" fillId="3" borderId="7" xfId="0" applyFill="1" applyBorder="1"/>
    <xf numFmtId="0" fontId="0" fillId="3" borderId="8" xfId="0" applyFill="1" applyBorder="1"/>
    <xf numFmtId="0" fontId="0" fillId="3" borderId="37" xfId="0" applyFill="1" applyBorder="1"/>
    <xf numFmtId="0" fontId="0" fillId="3" borderId="9" xfId="0" applyFill="1" applyBorder="1"/>
    <xf numFmtId="0" fontId="0" fillId="3" borderId="36" xfId="0" applyFill="1" applyBorder="1"/>
    <xf numFmtId="0" fontId="0" fillId="3" borderId="10" xfId="0" applyFill="1" applyBorder="1"/>
    <xf numFmtId="0" fontId="0" fillId="3" borderId="3" xfId="0" applyFill="1" applyBorder="1"/>
    <xf numFmtId="0" fontId="0" fillId="3" borderId="39" xfId="0" applyFill="1" applyBorder="1"/>
    <xf numFmtId="0" fontId="0" fillId="3" borderId="1" xfId="0" applyFill="1" applyBorder="1"/>
    <xf numFmtId="0" fontId="0" fillId="3" borderId="34" xfId="0" applyFill="1" applyBorder="1"/>
    <xf numFmtId="0" fontId="0" fillId="3" borderId="25" xfId="0" applyFill="1" applyBorder="1"/>
    <xf numFmtId="0" fontId="0" fillId="3" borderId="35" xfId="0" applyFill="1" applyBorder="1"/>
    <xf numFmtId="0" fontId="0" fillId="0" borderId="0" xfId="0" applyFill="1" applyBorder="1"/>
    <xf numFmtId="0" fontId="3" fillId="0" borderId="40" xfId="0" applyFont="1" applyBorder="1" applyAlignment="1">
      <alignment horizontal="center"/>
    </xf>
    <xf numFmtId="0" fontId="3" fillId="0" borderId="24" xfId="0" applyFont="1" applyBorder="1" applyAlignment="1">
      <alignment horizontal="center"/>
    </xf>
    <xf numFmtId="0" fontId="0" fillId="0" borderId="24" xfId="0" applyBorder="1"/>
    <xf numFmtId="0" fontId="0" fillId="3" borderId="41" xfId="0" applyFill="1" applyBorder="1"/>
    <xf numFmtId="0" fontId="0" fillId="3" borderId="24" xfId="0" applyFill="1" applyBorder="1"/>
    <xf numFmtId="0" fontId="0" fillId="3" borderId="42" xfId="0" applyFill="1" applyBorder="1"/>
    <xf numFmtId="0" fontId="0" fillId="0" borderId="42" xfId="0" applyBorder="1"/>
    <xf numFmtId="0" fontId="0" fillId="3" borderId="43" xfId="0" applyFill="1" applyBorder="1"/>
    <xf numFmtId="0" fontId="0" fillId="0" borderId="43" xfId="0" applyBorder="1"/>
    <xf numFmtId="0" fontId="0" fillId="0" borderId="44" xfId="0" applyBorder="1"/>
    <xf numFmtId="0" fontId="0" fillId="0" borderId="41" xfId="0" applyBorder="1"/>
    <xf numFmtId="0" fontId="2" fillId="2" borderId="14" xfId="0" applyFont="1" applyFill="1" applyBorder="1" applyAlignment="1">
      <alignment horizontal="center"/>
    </xf>
    <xf numFmtId="1" fontId="2" fillId="2" borderId="14" xfId="0" applyNumberFormat="1" applyFont="1" applyFill="1" applyBorder="1" applyAlignment="1">
      <alignment horizontal="center"/>
    </xf>
    <xf numFmtId="166" fontId="0" fillId="0" borderId="14" xfId="0" applyNumberFormat="1" applyBorder="1" applyAlignment="1">
      <alignment horizontal="center"/>
    </xf>
    <xf numFmtId="2" fontId="0" fillId="0" borderId="14" xfId="0" applyNumberFormat="1" applyBorder="1" applyAlignment="1">
      <alignment horizontal="center"/>
    </xf>
    <xf numFmtId="0" fontId="2" fillId="2" borderId="15" xfId="0" applyFont="1" applyFill="1" applyBorder="1" applyAlignment="1">
      <alignment horizontal="center"/>
    </xf>
    <xf numFmtId="1" fontId="2" fillId="2" borderId="15" xfId="0" applyNumberFormat="1" applyFont="1" applyFill="1" applyBorder="1" applyAlignment="1">
      <alignment horizontal="center"/>
    </xf>
    <xf numFmtId="166" fontId="0" fillId="0" borderId="15" xfId="0" applyNumberFormat="1" applyBorder="1" applyAlignment="1">
      <alignment horizontal="center"/>
    </xf>
    <xf numFmtId="2" fontId="0" fillId="0" borderId="15" xfId="0" applyNumberFormat="1" applyBorder="1" applyAlignment="1">
      <alignment horizontal="center"/>
    </xf>
    <xf numFmtId="0" fontId="2" fillId="2" borderId="12" xfId="0" applyFont="1" applyFill="1" applyBorder="1" applyAlignment="1">
      <alignment horizontal="center"/>
    </xf>
    <xf numFmtId="0" fontId="2" fillId="2" borderId="12" xfId="0" applyFont="1" applyFill="1" applyBorder="1"/>
    <xf numFmtId="0" fontId="2" fillId="2" borderId="36" xfId="0" applyFont="1" applyFill="1" applyBorder="1"/>
    <xf numFmtId="0" fontId="2" fillId="0" borderId="12" xfId="0" applyFont="1" applyFill="1" applyBorder="1" applyAlignment="1">
      <alignment horizontal="center"/>
    </xf>
    <xf numFmtId="0" fontId="2" fillId="0" borderId="37"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2" fillId="2" borderId="45" xfId="0" applyFont="1" applyFill="1" applyBorder="1" applyAlignment="1">
      <alignment horizontal="center"/>
    </xf>
    <xf numFmtId="0" fontId="2" fillId="0" borderId="46" xfId="0" applyFont="1" applyFill="1" applyBorder="1" applyAlignment="1">
      <alignment horizontal="center"/>
    </xf>
    <xf numFmtId="0" fontId="2" fillId="2" borderId="47" xfId="0" applyFont="1" applyFill="1" applyBorder="1" applyAlignment="1">
      <alignment horizontal="center"/>
    </xf>
    <xf numFmtId="166" fontId="0" fillId="0" borderId="48" xfId="0" applyNumberFormat="1" applyBorder="1" applyAlignment="1">
      <alignment horizontal="center"/>
    </xf>
    <xf numFmtId="0" fontId="2" fillId="2" borderId="49" xfId="0" applyFont="1" applyFill="1" applyBorder="1" applyAlignment="1">
      <alignment horizontal="center"/>
    </xf>
    <xf numFmtId="166" fontId="0" fillId="0" borderId="50" xfId="0" applyNumberFormat="1" applyBorder="1" applyAlignment="1">
      <alignment horizontal="center"/>
    </xf>
    <xf numFmtId="0" fontId="2" fillId="2" borderId="51" xfId="0" applyFont="1" applyFill="1" applyBorder="1" applyAlignment="1">
      <alignment horizontal="center"/>
    </xf>
    <xf numFmtId="0" fontId="2" fillId="2" borderId="52" xfId="0" applyFont="1" applyFill="1" applyBorder="1" applyAlignment="1">
      <alignment horizontal="center"/>
    </xf>
    <xf numFmtId="1" fontId="2" fillId="2" borderId="52" xfId="0" applyNumberFormat="1" applyFont="1" applyFill="1" applyBorder="1" applyAlignment="1">
      <alignment horizontal="center"/>
    </xf>
    <xf numFmtId="166" fontId="0" fillId="0" borderId="52" xfId="0" applyNumberFormat="1" applyBorder="1" applyAlignment="1">
      <alignment horizontal="center"/>
    </xf>
    <xf numFmtId="2" fontId="0" fillId="0" borderId="52" xfId="0" applyNumberFormat="1" applyBorder="1" applyAlignment="1">
      <alignment horizontal="center"/>
    </xf>
    <xf numFmtId="166" fontId="0" fillId="0" borderId="53" xfId="0" applyNumberFormat="1" applyBorder="1" applyAlignment="1">
      <alignment horizontal="center"/>
    </xf>
    <xf numFmtId="0" fontId="7" fillId="0" borderId="0" xfId="0" applyFont="1" applyAlignment="1">
      <alignment horizontal="center"/>
    </xf>
    <xf numFmtId="0" fontId="7" fillId="0" borderId="0" xfId="0" applyFont="1" applyAlignment="1">
      <alignment horizontal="right"/>
    </xf>
    <xf numFmtId="166" fontId="7" fillId="0" borderId="0" xfId="0" applyNumberFormat="1" applyFont="1" applyAlignment="1">
      <alignment horizontal="center"/>
    </xf>
    <xf numFmtId="166" fontId="7" fillId="0" borderId="0" xfId="0" applyNumberFormat="1" applyFont="1" applyAlignment="1">
      <alignment horizontal="right"/>
    </xf>
    <xf numFmtId="166" fontId="7" fillId="0" borderId="55" xfId="0" applyNumberFormat="1" applyFont="1" applyBorder="1" applyAlignment="1">
      <alignment horizontal="left"/>
    </xf>
    <xf numFmtId="166" fontId="0" fillId="0" borderId="56" xfId="0" applyNumberFormat="1" applyBorder="1"/>
    <xf numFmtId="166" fontId="0" fillId="0" borderId="57" xfId="0" applyNumberFormat="1" applyBorder="1"/>
    <xf numFmtId="166" fontId="7" fillId="0" borderId="54" xfId="0" applyNumberFormat="1" applyFont="1" applyBorder="1"/>
    <xf numFmtId="0" fontId="8" fillId="0" borderId="0" xfId="3" applyAlignment="1">
      <alignment horizontal="center"/>
    </xf>
    <xf numFmtId="0" fontId="9" fillId="0" borderId="0" xfId="3" applyFont="1" applyAlignment="1">
      <alignment horizontal="left"/>
    </xf>
    <xf numFmtId="0" fontId="10" fillId="0" borderId="0" xfId="3" applyFont="1" applyAlignment="1">
      <alignment horizontal="left"/>
    </xf>
    <xf numFmtId="0" fontId="8" fillId="0" borderId="0" xfId="3"/>
    <xf numFmtId="0" fontId="11" fillId="0" borderId="61" xfId="3" applyFont="1" applyBorder="1" applyAlignment="1">
      <alignment horizontal="center"/>
    </xf>
    <xf numFmtId="2" fontId="11" fillId="0" borderId="25" xfId="3" applyNumberFormat="1" applyFont="1" applyBorder="1" applyAlignment="1">
      <alignment horizontal="center"/>
    </xf>
    <xf numFmtId="2" fontId="11" fillId="0" borderId="35" xfId="3" applyNumberFormat="1" applyFont="1" applyBorder="1" applyAlignment="1">
      <alignment horizontal="center"/>
    </xf>
    <xf numFmtId="2" fontId="11" fillId="0" borderId="34" xfId="3" applyNumberFormat="1" applyFont="1" applyBorder="1" applyAlignment="1">
      <alignment horizontal="center"/>
    </xf>
    <xf numFmtId="2" fontId="11" fillId="0" borderId="2" xfId="3" applyNumberFormat="1" applyFont="1" applyBorder="1" applyAlignment="1">
      <alignment horizontal="center"/>
    </xf>
    <xf numFmtId="0" fontId="11" fillId="0" borderId="3" xfId="3" applyFont="1" applyBorder="1" applyAlignment="1">
      <alignment horizontal="center"/>
    </xf>
    <xf numFmtId="0" fontId="11" fillId="0" borderId="62" xfId="3" applyFont="1" applyBorder="1" applyAlignment="1">
      <alignment horizontal="center"/>
    </xf>
    <xf numFmtId="0" fontId="11" fillId="0" borderId="5" xfId="3" applyFont="1" applyBorder="1" applyAlignment="1">
      <alignment horizontal="center"/>
    </xf>
    <xf numFmtId="166" fontId="11" fillId="0" borderId="63" xfId="3" applyNumberFormat="1" applyFont="1" applyBorder="1" applyAlignment="1">
      <alignment horizontal="center"/>
    </xf>
    <xf numFmtId="167" fontId="8" fillId="0" borderId="3" xfId="3" applyNumberFormat="1" applyBorder="1" applyAlignment="1">
      <alignment horizontal="center"/>
    </xf>
    <xf numFmtId="167" fontId="8" fillId="0" borderId="4" xfId="3" applyNumberFormat="1" applyBorder="1" applyAlignment="1">
      <alignment horizontal="center"/>
    </xf>
    <xf numFmtId="167" fontId="8" fillId="0" borderId="39" xfId="3" applyNumberFormat="1" applyBorder="1" applyAlignment="1">
      <alignment horizontal="center"/>
    </xf>
    <xf numFmtId="167" fontId="8" fillId="0" borderId="38" xfId="3" applyNumberFormat="1" applyBorder="1" applyAlignment="1">
      <alignment horizontal="center"/>
    </xf>
    <xf numFmtId="167" fontId="8" fillId="0" borderId="5" xfId="3" applyNumberFormat="1" applyBorder="1" applyAlignment="1">
      <alignment horizontal="center"/>
    </xf>
    <xf numFmtId="0" fontId="11" fillId="0" borderId="8" xfId="3" applyFont="1" applyBorder="1" applyAlignment="1">
      <alignment horizontal="center"/>
    </xf>
    <xf numFmtId="0" fontId="11" fillId="0" borderId="12" xfId="3" applyFont="1" applyBorder="1" applyAlignment="1">
      <alignment horizontal="center"/>
    </xf>
    <xf numFmtId="0" fontId="11" fillId="0" borderId="10" xfId="3" applyFont="1" applyBorder="1" applyAlignment="1">
      <alignment horizontal="center"/>
    </xf>
    <xf numFmtId="167" fontId="8" fillId="0" borderId="6" xfId="3" applyNumberFormat="1" applyBorder="1" applyAlignment="1">
      <alignment horizontal="center"/>
    </xf>
    <xf numFmtId="167" fontId="8" fillId="0" borderId="0" xfId="3" applyNumberFormat="1" applyBorder="1" applyAlignment="1">
      <alignment horizontal="center"/>
    </xf>
    <xf numFmtId="167" fontId="8" fillId="0" borderId="28" xfId="3" applyNumberFormat="1" applyBorder="1" applyAlignment="1">
      <alignment horizontal="center"/>
    </xf>
    <xf numFmtId="167" fontId="8" fillId="0" borderId="29" xfId="3" applyNumberFormat="1" applyBorder="1" applyAlignment="1">
      <alignment horizontal="center"/>
    </xf>
    <xf numFmtId="167" fontId="8" fillId="0" borderId="7" xfId="3" applyNumberFormat="1" applyBorder="1" applyAlignment="1">
      <alignment horizontal="center"/>
    </xf>
    <xf numFmtId="167" fontId="8" fillId="0" borderId="62" xfId="3" applyNumberFormat="1" applyBorder="1" applyAlignment="1">
      <alignment horizontal="center"/>
    </xf>
    <xf numFmtId="0" fontId="11" fillId="0" borderId="6" xfId="3" applyFont="1" applyBorder="1" applyAlignment="1">
      <alignment horizontal="center"/>
    </xf>
    <xf numFmtId="167" fontId="8" fillId="0" borderId="13" xfId="3" applyNumberFormat="1" applyBorder="1" applyAlignment="1">
      <alignment horizontal="center"/>
    </xf>
    <xf numFmtId="166" fontId="11" fillId="0" borderId="64" xfId="3" applyNumberFormat="1" applyFont="1" applyBorder="1" applyAlignment="1">
      <alignment horizontal="center"/>
    </xf>
    <xf numFmtId="167" fontId="8" fillId="0" borderId="65" xfId="3" applyNumberFormat="1" applyBorder="1" applyAlignment="1">
      <alignment horizontal="center"/>
    </xf>
    <xf numFmtId="167" fontId="8" fillId="0" borderId="32" xfId="3" applyNumberFormat="1" applyBorder="1" applyAlignment="1">
      <alignment horizontal="center"/>
    </xf>
    <xf numFmtId="167" fontId="8" fillId="0" borderId="26" xfId="3" applyNumberFormat="1" applyBorder="1" applyAlignment="1">
      <alignment horizontal="center"/>
    </xf>
    <xf numFmtId="167" fontId="8" fillId="0" borderId="27" xfId="3" applyNumberFormat="1" applyBorder="1" applyAlignment="1">
      <alignment horizontal="center"/>
    </xf>
    <xf numFmtId="167" fontId="8" fillId="0" borderId="66" xfId="3" applyNumberFormat="1" applyBorder="1" applyAlignment="1">
      <alignment horizontal="center"/>
    </xf>
    <xf numFmtId="167" fontId="8" fillId="0" borderId="12" xfId="3" applyNumberFormat="1" applyBorder="1" applyAlignment="1">
      <alignment horizontal="center"/>
    </xf>
    <xf numFmtId="167" fontId="8" fillId="0" borderId="10" xfId="3" applyNumberFormat="1" applyBorder="1" applyAlignment="1">
      <alignment horizontal="center"/>
    </xf>
    <xf numFmtId="166" fontId="11" fillId="0" borderId="67" xfId="3" applyNumberFormat="1" applyFont="1" applyBorder="1" applyAlignment="1">
      <alignment horizontal="center"/>
    </xf>
    <xf numFmtId="167" fontId="8" fillId="0" borderId="68" xfId="3" applyNumberFormat="1" applyBorder="1" applyAlignment="1">
      <alignment horizontal="center"/>
    </xf>
    <xf numFmtId="167" fontId="8" fillId="0" borderId="33" xfId="3" applyNumberFormat="1" applyBorder="1" applyAlignment="1">
      <alignment horizontal="center"/>
    </xf>
    <xf numFmtId="167" fontId="8" fillId="0" borderId="30" xfId="3" applyNumberFormat="1" applyBorder="1" applyAlignment="1">
      <alignment horizontal="center"/>
    </xf>
    <xf numFmtId="167" fontId="8" fillId="0" borderId="31" xfId="3" applyNumberFormat="1" applyBorder="1" applyAlignment="1">
      <alignment horizontal="center"/>
    </xf>
    <xf numFmtId="167" fontId="8" fillId="0" borderId="69" xfId="3" applyNumberFormat="1" applyBorder="1" applyAlignment="1">
      <alignment horizontal="center"/>
    </xf>
    <xf numFmtId="0" fontId="12" fillId="0" borderId="1" xfId="3" applyFont="1" applyBorder="1" applyAlignment="1">
      <alignment horizontal="center"/>
    </xf>
    <xf numFmtId="0" fontId="11" fillId="0" borderId="70" xfId="3" applyFont="1" applyBorder="1" applyAlignment="1">
      <alignment horizontal="center"/>
    </xf>
    <xf numFmtId="167" fontId="8" fillId="0" borderId="71" xfId="3" applyNumberFormat="1" applyBorder="1" applyAlignment="1">
      <alignment horizontal="center"/>
    </xf>
    <xf numFmtId="0" fontId="11" fillId="0" borderId="0" xfId="3" applyFont="1"/>
    <xf numFmtId="167" fontId="8" fillId="0" borderId="72" xfId="3" applyNumberFormat="1" applyBorder="1" applyAlignment="1">
      <alignment horizontal="center"/>
    </xf>
    <xf numFmtId="167" fontId="8" fillId="0" borderId="46" xfId="3" applyNumberFormat="1" applyBorder="1" applyAlignment="1">
      <alignment horizontal="center"/>
    </xf>
    <xf numFmtId="0" fontId="11" fillId="0" borderId="0" xfId="3" applyFont="1" applyFill="1" applyBorder="1" applyAlignment="1">
      <alignment horizontal="center"/>
    </xf>
    <xf numFmtId="166" fontId="11" fillId="0" borderId="73" xfId="3" applyNumberFormat="1" applyFont="1" applyBorder="1" applyAlignment="1">
      <alignment horizontal="center"/>
    </xf>
    <xf numFmtId="167" fontId="8" fillId="0" borderId="8" xfId="3" applyNumberFormat="1" applyBorder="1" applyAlignment="1">
      <alignment horizontal="center"/>
    </xf>
    <xf numFmtId="167" fontId="8" fillId="0" borderId="9" xfId="3" applyNumberFormat="1" applyBorder="1" applyAlignment="1">
      <alignment horizontal="center"/>
    </xf>
    <xf numFmtId="167" fontId="8" fillId="0" borderId="36" xfId="3" applyNumberFormat="1" applyBorder="1" applyAlignment="1">
      <alignment horizontal="center"/>
    </xf>
    <xf numFmtId="167" fontId="8" fillId="0" borderId="37" xfId="3" applyNumberFormat="1" applyBorder="1" applyAlignment="1">
      <alignment horizontal="center"/>
    </xf>
    <xf numFmtId="0" fontId="0" fillId="2" borderId="1" xfId="0" applyFill="1" applyBorder="1" applyAlignment="1">
      <alignment horizontal="center"/>
    </xf>
    <xf numFmtId="166" fontId="0" fillId="2" borderId="2" xfId="0" applyNumberFormat="1" applyFill="1" applyBorder="1" applyAlignment="1">
      <alignment horizontal="center"/>
    </xf>
    <xf numFmtId="167" fontId="8" fillId="2" borderId="28" xfId="3" applyNumberFormat="1" applyFill="1" applyBorder="1" applyAlignment="1">
      <alignment horizontal="center"/>
    </xf>
    <xf numFmtId="9" fontId="7" fillId="0" borderId="0" xfId="2" applyFont="1" applyAlignment="1">
      <alignment horizontal="center"/>
    </xf>
    <xf numFmtId="0" fontId="4" fillId="0" borderId="0" xfId="0" applyFont="1" applyAlignment="1">
      <alignment horizontal="right"/>
    </xf>
    <xf numFmtId="166" fontId="4" fillId="0" borderId="0" xfId="0" applyNumberFormat="1" applyFont="1" applyAlignment="1">
      <alignment horizontal="center"/>
    </xf>
    <xf numFmtId="2" fontId="4" fillId="0" borderId="0" xfId="0" applyNumberFormat="1" applyFont="1" applyAlignment="1">
      <alignment horizontal="center"/>
    </xf>
    <xf numFmtId="0" fontId="4" fillId="0" borderId="0" xfId="0" applyFont="1" applyAlignment="1">
      <alignment horizontal="center"/>
    </xf>
    <xf numFmtId="2" fontId="4" fillId="0" borderId="0" xfId="0" applyNumberFormat="1" applyFont="1"/>
    <xf numFmtId="0" fontId="4" fillId="0" borderId="0" xfId="0" applyFont="1"/>
    <xf numFmtId="0" fontId="14" fillId="0" borderId="11" xfId="0" applyFont="1" applyBorder="1" applyAlignment="1">
      <alignment horizont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58"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6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59" xfId="0" applyFont="1" applyBorder="1" applyAlignment="1">
      <alignment horizontal="left" vertical="top" wrapText="1"/>
    </xf>
    <xf numFmtId="0" fontId="3" fillId="0" borderId="0" xfId="0" applyFont="1" applyAlignment="1">
      <alignment horizontal="left" vertical="top" wrapText="1"/>
    </xf>
    <xf numFmtId="0" fontId="3" fillId="0" borderId="22" xfId="0" applyFont="1" applyBorder="1" applyAlignment="1">
      <alignment horizontal="left" vertical="top" wrapText="1"/>
    </xf>
    <xf numFmtId="0" fontId="2" fillId="2" borderId="39" xfId="0" applyFont="1" applyFill="1" applyBorder="1" applyAlignment="1">
      <alignment horizontal="center"/>
    </xf>
    <xf numFmtId="0" fontId="2" fillId="2" borderId="4" xfId="0" applyFont="1" applyFill="1" applyBorder="1" applyAlignment="1">
      <alignment horizontal="center"/>
    </xf>
    <xf numFmtId="0" fontId="2" fillId="2" borderId="38" xfId="0" applyFont="1" applyFill="1" applyBorder="1" applyAlignment="1">
      <alignment horizontal="center"/>
    </xf>
    <xf numFmtId="0" fontId="3"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2" fillId="0" borderId="0" xfId="0" applyFont="1" applyAlignment="1">
      <alignment horizontal="center"/>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15</xdr:row>
      <xdr:rowOff>0</xdr:rowOff>
    </xdr:from>
    <xdr:to>
      <xdr:col>6</xdr:col>
      <xdr:colOff>9525</xdr:colOff>
      <xdr:row>18</xdr:row>
      <xdr:rowOff>9525</xdr:rowOff>
    </xdr:to>
    <xdr:cxnSp macro="">
      <xdr:nvCxnSpPr>
        <xdr:cNvPr id="5" name="Straight Connector 4">
          <a:extLst>
            <a:ext uri="{FF2B5EF4-FFF2-40B4-BE49-F238E27FC236}">
              <a16:creationId xmlns:a16="http://schemas.microsoft.com/office/drawing/2014/main" xmlns="" id="{4F1AD013-03A3-4938-8E9A-3950AED77D05}"/>
            </a:ext>
          </a:extLst>
        </xdr:cNvPr>
        <xdr:cNvCxnSpPr/>
      </xdr:nvCxnSpPr>
      <xdr:spPr>
        <a:xfrm flipV="1">
          <a:off x="1143000" y="2895600"/>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10</xdr:row>
      <xdr:rowOff>190500</xdr:rowOff>
    </xdr:from>
    <xdr:to>
      <xdr:col>11</xdr:col>
      <xdr:colOff>0</xdr:colOff>
      <xdr:row>14</xdr:row>
      <xdr:rowOff>0</xdr:rowOff>
    </xdr:to>
    <xdr:cxnSp macro="">
      <xdr:nvCxnSpPr>
        <xdr:cNvPr id="25" name="Straight Connector 24">
          <a:extLst>
            <a:ext uri="{FF2B5EF4-FFF2-40B4-BE49-F238E27FC236}">
              <a16:creationId xmlns:a16="http://schemas.microsoft.com/office/drawing/2014/main" xmlns="" id="{BA51B8C2-3807-4DA2-B645-608749292742}"/>
            </a:ext>
          </a:extLst>
        </xdr:cNvPr>
        <xdr:cNvCxnSpPr/>
      </xdr:nvCxnSpPr>
      <xdr:spPr>
        <a:xfrm flipV="1">
          <a:off x="2438400" y="2105025"/>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19</xdr:row>
      <xdr:rowOff>1</xdr:rowOff>
    </xdr:from>
    <xdr:to>
      <xdr:col>6</xdr:col>
      <xdr:colOff>9525</xdr:colOff>
      <xdr:row>22</xdr:row>
      <xdr:rowOff>9525</xdr:rowOff>
    </xdr:to>
    <xdr:cxnSp macro="">
      <xdr:nvCxnSpPr>
        <xdr:cNvPr id="26" name="Straight Connector 25">
          <a:extLst>
            <a:ext uri="{FF2B5EF4-FFF2-40B4-BE49-F238E27FC236}">
              <a16:creationId xmlns:a16="http://schemas.microsoft.com/office/drawing/2014/main" xmlns="" id="{BD6277BD-5CB2-4BF7-BB7A-EB458CCCF4DC}"/>
            </a:ext>
          </a:extLst>
        </xdr:cNvPr>
        <xdr:cNvCxnSpPr/>
      </xdr:nvCxnSpPr>
      <xdr:spPr>
        <a:xfrm flipH="1" flipV="1">
          <a:off x="1143000" y="36766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361950</xdr:colOff>
      <xdr:row>22</xdr:row>
      <xdr:rowOff>190501</xdr:rowOff>
    </xdr:from>
    <xdr:to>
      <xdr:col>20</xdr:col>
      <xdr:colOff>171450</xdr:colOff>
      <xdr:row>26</xdr:row>
      <xdr:rowOff>0</xdr:rowOff>
    </xdr:to>
    <xdr:cxnSp macro="">
      <xdr:nvCxnSpPr>
        <xdr:cNvPr id="29" name="Straight Connector 28">
          <a:extLst>
            <a:ext uri="{FF2B5EF4-FFF2-40B4-BE49-F238E27FC236}">
              <a16:creationId xmlns:a16="http://schemas.microsoft.com/office/drawing/2014/main" xmlns="" id="{82D9DDDD-A8EE-43F7-82D8-30BCA6797BF3}"/>
            </a:ext>
          </a:extLst>
        </xdr:cNvPr>
        <xdr:cNvCxnSpPr/>
      </xdr:nvCxnSpPr>
      <xdr:spPr>
        <a:xfrm flipH="1" flipV="1">
          <a:off x="5038725" y="4448176"/>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14</xdr:row>
      <xdr:rowOff>180976</xdr:rowOff>
    </xdr:from>
    <xdr:to>
      <xdr:col>26</xdr:col>
      <xdr:colOff>0</xdr:colOff>
      <xdr:row>17</xdr:row>
      <xdr:rowOff>190500</xdr:rowOff>
    </xdr:to>
    <xdr:cxnSp macro="">
      <xdr:nvCxnSpPr>
        <xdr:cNvPr id="30" name="Straight Connector 29">
          <a:extLst>
            <a:ext uri="{FF2B5EF4-FFF2-40B4-BE49-F238E27FC236}">
              <a16:creationId xmlns:a16="http://schemas.microsoft.com/office/drawing/2014/main" xmlns="" id="{E8B963EF-3FF2-45CF-A794-9431676B228E}"/>
            </a:ext>
          </a:extLst>
        </xdr:cNvPr>
        <xdr:cNvCxnSpPr/>
      </xdr:nvCxnSpPr>
      <xdr:spPr>
        <a:xfrm flipH="1" flipV="1">
          <a:off x="6353175" y="28765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11</xdr:row>
      <xdr:rowOff>1</xdr:rowOff>
    </xdr:from>
    <xdr:to>
      <xdr:col>21</xdr:col>
      <xdr:colOff>9525</xdr:colOff>
      <xdr:row>14</xdr:row>
      <xdr:rowOff>9525</xdr:rowOff>
    </xdr:to>
    <xdr:cxnSp macro="">
      <xdr:nvCxnSpPr>
        <xdr:cNvPr id="31" name="Straight Connector 30">
          <a:extLst>
            <a:ext uri="{FF2B5EF4-FFF2-40B4-BE49-F238E27FC236}">
              <a16:creationId xmlns:a16="http://schemas.microsoft.com/office/drawing/2014/main" xmlns="" id="{0F278798-2271-4B0C-AC7E-C23459615BEA}"/>
            </a:ext>
          </a:extLst>
        </xdr:cNvPr>
        <xdr:cNvCxnSpPr/>
      </xdr:nvCxnSpPr>
      <xdr:spPr>
        <a:xfrm flipH="1" flipV="1">
          <a:off x="5057775" y="21145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371475</xdr:colOff>
      <xdr:row>18</xdr:row>
      <xdr:rowOff>180976</xdr:rowOff>
    </xdr:from>
    <xdr:to>
      <xdr:col>21</xdr:col>
      <xdr:colOff>0</xdr:colOff>
      <xdr:row>21</xdr:row>
      <xdr:rowOff>190500</xdr:rowOff>
    </xdr:to>
    <xdr:cxnSp macro="">
      <xdr:nvCxnSpPr>
        <xdr:cNvPr id="32" name="Straight Connector 31">
          <a:extLst>
            <a:ext uri="{FF2B5EF4-FFF2-40B4-BE49-F238E27FC236}">
              <a16:creationId xmlns:a16="http://schemas.microsoft.com/office/drawing/2014/main" xmlns="" id="{97D51CB3-CD87-46E6-A34B-F2031B03D2FC}"/>
            </a:ext>
          </a:extLst>
        </xdr:cNvPr>
        <xdr:cNvCxnSpPr/>
      </xdr:nvCxnSpPr>
      <xdr:spPr>
        <a:xfrm flipH="1" flipV="1">
          <a:off x="5048250" y="365760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361950</xdr:colOff>
      <xdr:row>18</xdr:row>
      <xdr:rowOff>190500</xdr:rowOff>
    </xdr:from>
    <xdr:to>
      <xdr:col>25</xdr:col>
      <xdr:colOff>171450</xdr:colOff>
      <xdr:row>22</xdr:row>
      <xdr:rowOff>0</xdr:rowOff>
    </xdr:to>
    <xdr:cxnSp macro="">
      <xdr:nvCxnSpPr>
        <xdr:cNvPr id="34" name="Straight Connector 33">
          <a:extLst>
            <a:ext uri="{FF2B5EF4-FFF2-40B4-BE49-F238E27FC236}">
              <a16:creationId xmlns:a16="http://schemas.microsoft.com/office/drawing/2014/main" xmlns="" id="{1131B01E-4C43-42BB-8E60-815A16792D82}"/>
            </a:ext>
          </a:extLst>
        </xdr:cNvPr>
        <xdr:cNvCxnSpPr/>
      </xdr:nvCxnSpPr>
      <xdr:spPr>
        <a:xfrm flipV="1">
          <a:off x="6343650" y="3667125"/>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18</xdr:row>
      <xdr:rowOff>190500</xdr:rowOff>
    </xdr:from>
    <xdr:to>
      <xdr:col>26</xdr:col>
      <xdr:colOff>9525</xdr:colOff>
      <xdr:row>26</xdr:row>
      <xdr:rowOff>9525</xdr:rowOff>
    </xdr:to>
    <xdr:cxnSp macro="">
      <xdr:nvCxnSpPr>
        <xdr:cNvPr id="35" name="Straight Connector 34">
          <a:extLst>
            <a:ext uri="{FF2B5EF4-FFF2-40B4-BE49-F238E27FC236}">
              <a16:creationId xmlns:a16="http://schemas.microsoft.com/office/drawing/2014/main" xmlns="" id="{48639312-0406-4260-8E7D-887289AAC1C4}"/>
            </a:ext>
          </a:extLst>
        </xdr:cNvPr>
        <xdr:cNvCxnSpPr/>
      </xdr:nvCxnSpPr>
      <xdr:spPr>
        <a:xfrm flipV="1">
          <a:off x="6353175" y="3667125"/>
          <a:ext cx="561975" cy="13811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14</xdr:row>
      <xdr:rowOff>114300</xdr:rowOff>
    </xdr:from>
    <xdr:to>
      <xdr:col>11</xdr:col>
      <xdr:colOff>9525</xdr:colOff>
      <xdr:row>14</xdr:row>
      <xdr:rowOff>114300</xdr:rowOff>
    </xdr:to>
    <xdr:cxnSp macro="">
      <xdr:nvCxnSpPr>
        <xdr:cNvPr id="37" name="Straight Connector 36">
          <a:extLst>
            <a:ext uri="{FF2B5EF4-FFF2-40B4-BE49-F238E27FC236}">
              <a16:creationId xmlns:a16="http://schemas.microsoft.com/office/drawing/2014/main" xmlns="" id="{A807E3BE-C6D9-449F-82C6-3A2AABB1BAC9}"/>
            </a:ext>
          </a:extLst>
        </xdr:cNvPr>
        <xdr:cNvCxnSpPr/>
      </xdr:nvCxnSpPr>
      <xdr:spPr>
        <a:xfrm>
          <a:off x="2438400" y="2809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14</xdr:row>
      <xdr:rowOff>114300</xdr:rowOff>
    </xdr:from>
    <xdr:to>
      <xdr:col>16</xdr:col>
      <xdr:colOff>9525</xdr:colOff>
      <xdr:row>14</xdr:row>
      <xdr:rowOff>114300</xdr:rowOff>
    </xdr:to>
    <xdr:cxnSp macro="">
      <xdr:nvCxnSpPr>
        <xdr:cNvPr id="42" name="Straight Connector 41">
          <a:extLst>
            <a:ext uri="{FF2B5EF4-FFF2-40B4-BE49-F238E27FC236}">
              <a16:creationId xmlns:a16="http://schemas.microsoft.com/office/drawing/2014/main" xmlns="" id="{79E8249C-02A9-4CCC-B368-FF85993F7402}"/>
            </a:ext>
          </a:extLst>
        </xdr:cNvPr>
        <xdr:cNvCxnSpPr/>
      </xdr:nvCxnSpPr>
      <xdr:spPr>
        <a:xfrm>
          <a:off x="3743325" y="2809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361950</xdr:colOff>
      <xdr:row>10</xdr:row>
      <xdr:rowOff>95250</xdr:rowOff>
    </xdr:from>
    <xdr:to>
      <xdr:col>16</xdr:col>
      <xdr:colOff>0</xdr:colOff>
      <xdr:row>10</xdr:row>
      <xdr:rowOff>95250</xdr:rowOff>
    </xdr:to>
    <xdr:cxnSp macro="">
      <xdr:nvCxnSpPr>
        <xdr:cNvPr id="47" name="Straight Connector 46">
          <a:extLst>
            <a:ext uri="{FF2B5EF4-FFF2-40B4-BE49-F238E27FC236}">
              <a16:creationId xmlns:a16="http://schemas.microsoft.com/office/drawing/2014/main" xmlns="" id="{80942879-74D9-4E82-843C-DA733FC442F2}"/>
            </a:ext>
          </a:extLst>
        </xdr:cNvPr>
        <xdr:cNvCxnSpPr/>
      </xdr:nvCxnSpPr>
      <xdr:spPr>
        <a:xfrm>
          <a:off x="3733800" y="20097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361950</xdr:colOff>
      <xdr:row>14</xdr:row>
      <xdr:rowOff>95250</xdr:rowOff>
    </xdr:from>
    <xdr:to>
      <xdr:col>21</xdr:col>
      <xdr:colOff>0</xdr:colOff>
      <xdr:row>14</xdr:row>
      <xdr:rowOff>95250</xdr:rowOff>
    </xdr:to>
    <xdr:cxnSp macro="">
      <xdr:nvCxnSpPr>
        <xdr:cNvPr id="48" name="Straight Connector 47">
          <a:extLst>
            <a:ext uri="{FF2B5EF4-FFF2-40B4-BE49-F238E27FC236}">
              <a16:creationId xmlns:a16="http://schemas.microsoft.com/office/drawing/2014/main" xmlns="" id="{86514D74-9A04-4CA8-B60C-7BBFB0BB2027}"/>
            </a:ext>
          </a:extLst>
        </xdr:cNvPr>
        <xdr:cNvCxnSpPr/>
      </xdr:nvCxnSpPr>
      <xdr:spPr>
        <a:xfrm>
          <a:off x="5038725" y="279082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18</xdr:row>
      <xdr:rowOff>95250</xdr:rowOff>
    </xdr:from>
    <xdr:to>
      <xdr:col>26</xdr:col>
      <xdr:colOff>9525</xdr:colOff>
      <xdr:row>18</xdr:row>
      <xdr:rowOff>95250</xdr:rowOff>
    </xdr:to>
    <xdr:cxnSp macro="">
      <xdr:nvCxnSpPr>
        <xdr:cNvPr id="49" name="Straight Connector 48">
          <a:extLst>
            <a:ext uri="{FF2B5EF4-FFF2-40B4-BE49-F238E27FC236}">
              <a16:creationId xmlns:a16="http://schemas.microsoft.com/office/drawing/2014/main" xmlns="" id="{83FA5B0B-CBAF-4FC9-9C36-89B053CE521E}"/>
            </a:ext>
          </a:extLst>
        </xdr:cNvPr>
        <xdr:cNvCxnSpPr/>
      </xdr:nvCxnSpPr>
      <xdr:spPr>
        <a:xfrm>
          <a:off x="6353175" y="3571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371475</xdr:colOff>
      <xdr:row>18</xdr:row>
      <xdr:rowOff>95250</xdr:rowOff>
    </xdr:from>
    <xdr:to>
      <xdr:col>21</xdr:col>
      <xdr:colOff>9525</xdr:colOff>
      <xdr:row>18</xdr:row>
      <xdr:rowOff>95250</xdr:rowOff>
    </xdr:to>
    <xdr:cxnSp macro="">
      <xdr:nvCxnSpPr>
        <xdr:cNvPr id="50" name="Straight Connector 49">
          <a:extLst>
            <a:ext uri="{FF2B5EF4-FFF2-40B4-BE49-F238E27FC236}">
              <a16:creationId xmlns:a16="http://schemas.microsoft.com/office/drawing/2014/main" xmlns="" id="{86E60541-FC7D-4090-A53A-12C449368AF6}"/>
            </a:ext>
          </a:extLst>
        </xdr:cNvPr>
        <xdr:cNvCxnSpPr/>
      </xdr:nvCxnSpPr>
      <xdr:spPr>
        <a:xfrm>
          <a:off x="5048250" y="3571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371475</xdr:colOff>
      <xdr:row>18</xdr:row>
      <xdr:rowOff>104775</xdr:rowOff>
    </xdr:from>
    <xdr:to>
      <xdr:col>6</xdr:col>
      <xdr:colOff>9525</xdr:colOff>
      <xdr:row>18</xdr:row>
      <xdr:rowOff>104775</xdr:rowOff>
    </xdr:to>
    <xdr:cxnSp macro="">
      <xdr:nvCxnSpPr>
        <xdr:cNvPr id="52" name="Straight Connector 51">
          <a:extLst>
            <a:ext uri="{FF2B5EF4-FFF2-40B4-BE49-F238E27FC236}">
              <a16:creationId xmlns:a16="http://schemas.microsoft.com/office/drawing/2014/main" xmlns="" id="{0DCD19EF-E3DF-413B-A73B-B7636921169E}"/>
            </a:ext>
          </a:extLst>
        </xdr:cNvPr>
        <xdr:cNvCxnSpPr/>
      </xdr:nvCxnSpPr>
      <xdr:spPr>
        <a:xfrm>
          <a:off x="1133475" y="358140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22</xdr:row>
      <xdr:rowOff>104775</xdr:rowOff>
    </xdr:from>
    <xdr:to>
      <xdr:col>11</xdr:col>
      <xdr:colOff>0</xdr:colOff>
      <xdr:row>22</xdr:row>
      <xdr:rowOff>104775</xdr:rowOff>
    </xdr:to>
    <xdr:cxnSp macro="">
      <xdr:nvCxnSpPr>
        <xdr:cNvPr id="53" name="Straight Connector 52">
          <a:extLst>
            <a:ext uri="{FF2B5EF4-FFF2-40B4-BE49-F238E27FC236}">
              <a16:creationId xmlns:a16="http://schemas.microsoft.com/office/drawing/2014/main" xmlns="" id="{38E858F8-9FAC-4DEB-AFCD-C2BFB72622DB}"/>
            </a:ext>
          </a:extLst>
        </xdr:cNvPr>
        <xdr:cNvCxnSpPr/>
      </xdr:nvCxnSpPr>
      <xdr:spPr>
        <a:xfrm>
          <a:off x="2428875" y="436245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22</xdr:row>
      <xdr:rowOff>104775</xdr:rowOff>
    </xdr:from>
    <xdr:to>
      <xdr:col>16</xdr:col>
      <xdr:colOff>9525</xdr:colOff>
      <xdr:row>22</xdr:row>
      <xdr:rowOff>104775</xdr:rowOff>
    </xdr:to>
    <xdr:cxnSp macro="">
      <xdr:nvCxnSpPr>
        <xdr:cNvPr id="54" name="Straight Connector 53">
          <a:extLst>
            <a:ext uri="{FF2B5EF4-FFF2-40B4-BE49-F238E27FC236}">
              <a16:creationId xmlns:a16="http://schemas.microsoft.com/office/drawing/2014/main" xmlns="" id="{0D7D6495-5105-4AAE-B1AB-C7E787F812FF}"/>
            </a:ext>
          </a:extLst>
        </xdr:cNvPr>
        <xdr:cNvCxnSpPr/>
      </xdr:nvCxnSpPr>
      <xdr:spPr>
        <a:xfrm>
          <a:off x="3743325" y="436245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18</xdr:row>
      <xdr:rowOff>104775</xdr:rowOff>
    </xdr:from>
    <xdr:to>
      <xdr:col>16</xdr:col>
      <xdr:colOff>0</xdr:colOff>
      <xdr:row>18</xdr:row>
      <xdr:rowOff>104775</xdr:rowOff>
    </xdr:to>
    <xdr:cxnSp macro="">
      <xdr:nvCxnSpPr>
        <xdr:cNvPr id="55" name="Straight Connector 54">
          <a:extLst>
            <a:ext uri="{FF2B5EF4-FFF2-40B4-BE49-F238E27FC236}">
              <a16:creationId xmlns:a16="http://schemas.microsoft.com/office/drawing/2014/main" xmlns="" id="{CB14C531-09A9-47DD-B495-00EF37356B7F}"/>
            </a:ext>
          </a:extLst>
        </xdr:cNvPr>
        <xdr:cNvCxnSpPr/>
      </xdr:nvCxnSpPr>
      <xdr:spPr>
        <a:xfrm>
          <a:off x="2438400" y="3581400"/>
          <a:ext cx="18573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15</xdr:row>
      <xdr:rowOff>9525</xdr:rowOff>
    </xdr:from>
    <xdr:to>
      <xdr:col>16</xdr:col>
      <xdr:colOff>19050</xdr:colOff>
      <xdr:row>18</xdr:row>
      <xdr:rowOff>9525</xdr:rowOff>
    </xdr:to>
    <xdr:cxnSp macro="">
      <xdr:nvCxnSpPr>
        <xdr:cNvPr id="56" name="Straight Connector 55">
          <a:extLst>
            <a:ext uri="{FF2B5EF4-FFF2-40B4-BE49-F238E27FC236}">
              <a16:creationId xmlns:a16="http://schemas.microsoft.com/office/drawing/2014/main" xmlns="" id="{4A8AA738-B2C6-43D0-8357-31E24DD711B5}"/>
            </a:ext>
          </a:extLst>
        </xdr:cNvPr>
        <xdr:cNvCxnSpPr/>
      </xdr:nvCxnSpPr>
      <xdr:spPr>
        <a:xfrm flipV="1">
          <a:off x="2428875" y="2905125"/>
          <a:ext cx="1885950" cy="5810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workbookViewId="0">
      <selection activeCell="C7" sqref="C7"/>
    </sheetView>
  </sheetViews>
  <sheetFormatPr defaultRowHeight="15" x14ac:dyDescent="0.25"/>
  <cols>
    <col min="2" max="2" width="18" style="1" bestFit="1" customWidth="1"/>
    <col min="3" max="3" width="58.28515625" customWidth="1"/>
  </cols>
  <sheetData>
    <row r="1" spans="2:3" s="6" customFormat="1" ht="18.75" x14ac:dyDescent="0.3">
      <c r="B1" s="5"/>
    </row>
    <row r="2" spans="2:3" s="6" customFormat="1" ht="18.75" x14ac:dyDescent="0.3">
      <c r="B2" s="5"/>
    </row>
    <row r="3" spans="2:3" s="9" customFormat="1" ht="18.75" x14ac:dyDescent="0.3">
      <c r="B3" s="7" t="s">
        <v>5</v>
      </c>
      <c r="C3" s="8" t="s">
        <v>6</v>
      </c>
    </row>
    <row r="4" spans="2:3" s="6" customFormat="1" ht="18.75" x14ac:dyDescent="0.3">
      <c r="B4" s="5"/>
      <c r="C4" s="10"/>
    </row>
    <row r="5" spans="2:3" s="9" customFormat="1" ht="18.75" x14ac:dyDescent="0.3">
      <c r="B5" s="7" t="s">
        <v>19</v>
      </c>
      <c r="C5" s="8" t="s">
        <v>20</v>
      </c>
    </row>
    <row r="6" spans="2:3" s="6" customFormat="1" ht="18.75" x14ac:dyDescent="0.3">
      <c r="B6" s="5"/>
    </row>
    <row r="7" spans="2:3" s="6" customFormat="1" ht="18.75" x14ac:dyDescent="0.3">
      <c r="B7" s="7" t="s">
        <v>7</v>
      </c>
      <c r="C7" s="192" t="s">
        <v>76</v>
      </c>
    </row>
    <row r="8" spans="2:3" s="6" customFormat="1" ht="18.75" x14ac:dyDescent="0.3">
      <c r="B8" s="5"/>
      <c r="C8" s="11"/>
    </row>
    <row r="9" spans="2:3" s="6" customFormat="1" ht="18.75" x14ac:dyDescent="0.3">
      <c r="B9" s="5"/>
      <c r="C9" s="11"/>
    </row>
    <row r="10" spans="2:3" s="6" customFormat="1" ht="18.75" x14ac:dyDescent="0.3">
      <c r="B10" s="5"/>
      <c r="C10" s="11"/>
    </row>
    <row r="11" spans="2:3" s="6" customFormat="1" ht="18.75" x14ac:dyDescent="0.3">
      <c r="B11" s="5"/>
      <c r="C11" s="11"/>
    </row>
    <row r="12" spans="2:3" s="6" customFormat="1" ht="18.75" x14ac:dyDescent="0.3">
      <c r="B12" s="5"/>
      <c r="C12" s="12"/>
    </row>
    <row r="13" spans="2:3" s="6" customFormat="1" ht="18.75" x14ac:dyDescent="0.3">
      <c r="B13" s="5"/>
    </row>
    <row r="14" spans="2:3" s="6" customFormat="1" ht="18.75" x14ac:dyDescent="0.3">
      <c r="B14" s="5"/>
    </row>
    <row r="15" spans="2:3" s="6" customFormat="1" ht="18.75" x14ac:dyDescent="0.3">
      <c r="B15" s="7" t="s">
        <v>8</v>
      </c>
      <c r="C15" s="13"/>
    </row>
    <row r="16" spans="2:3" s="6" customFormat="1" ht="18.75" x14ac:dyDescent="0.3">
      <c r="B16"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8"/>
  <sheetViews>
    <sheetView tabSelected="1" workbookViewId="0">
      <selection activeCell="M36" sqref="M36"/>
    </sheetView>
  </sheetViews>
  <sheetFormatPr defaultRowHeight="15" x14ac:dyDescent="0.25"/>
  <cols>
    <col min="2" max="2" width="16.28515625" bestFit="1" customWidth="1"/>
    <col min="3" max="7" width="8.7109375" customWidth="1"/>
    <col min="8" max="8" width="10.28515625" bestFit="1" customWidth="1"/>
    <col min="10" max="10" width="10.42578125" customWidth="1"/>
    <col min="14" max="14" width="7.7109375" style="2" bestFit="1" customWidth="1"/>
    <col min="15" max="15" width="9.140625" style="2"/>
    <col min="16" max="16" width="14.28515625" bestFit="1" customWidth="1"/>
    <col min="17" max="17" width="11.85546875" bestFit="1" customWidth="1"/>
    <col min="18" max="18" width="10.140625" style="2" bestFit="1" customWidth="1"/>
    <col min="19" max="19" width="11" style="2" bestFit="1" customWidth="1"/>
    <col min="20" max="20" width="10.85546875" style="2" bestFit="1" customWidth="1"/>
    <col min="21" max="23" width="9.140625" style="2"/>
  </cols>
  <sheetData>
    <row r="1" spans="2:23" x14ac:dyDescent="0.25">
      <c r="B1" s="207" t="s">
        <v>48</v>
      </c>
      <c r="C1" s="207"/>
      <c r="D1" s="207"/>
      <c r="E1" s="207"/>
      <c r="F1" s="207"/>
      <c r="G1" s="207"/>
      <c r="H1" s="207"/>
      <c r="I1" s="207"/>
      <c r="J1" s="207"/>
      <c r="K1" s="207"/>
      <c r="N1" s="104"/>
      <c r="O1" s="105"/>
      <c r="P1" s="50"/>
      <c r="Q1" s="50"/>
      <c r="R1" s="204" t="s">
        <v>25</v>
      </c>
      <c r="S1" s="205"/>
      <c r="T1" s="205"/>
      <c r="U1" s="206"/>
      <c r="V1" s="105"/>
      <c r="W1" s="106"/>
    </row>
    <row r="2" spans="2:23" ht="15.75" customHeight="1" thickBot="1" x14ac:dyDescent="0.3">
      <c r="B2" s="207"/>
      <c r="C2" s="207"/>
      <c r="D2" s="207"/>
      <c r="E2" s="207"/>
      <c r="F2" s="207"/>
      <c r="G2" s="207"/>
      <c r="H2" s="207"/>
      <c r="I2" s="207"/>
      <c r="J2" s="207"/>
      <c r="K2" s="207"/>
      <c r="N2" s="107" t="s">
        <v>44</v>
      </c>
      <c r="O2" s="99" t="s">
        <v>21</v>
      </c>
      <c r="P2" s="100" t="s">
        <v>34</v>
      </c>
      <c r="Q2" s="101" t="s">
        <v>35</v>
      </c>
      <c r="R2" s="99" t="s">
        <v>22</v>
      </c>
      <c r="S2" s="99" t="s">
        <v>23</v>
      </c>
      <c r="T2" s="99" t="s">
        <v>24</v>
      </c>
      <c r="U2" s="102" t="s">
        <v>31</v>
      </c>
      <c r="V2" s="103" t="s">
        <v>32</v>
      </c>
      <c r="W2" s="108" t="s">
        <v>36</v>
      </c>
    </row>
    <row r="3" spans="2:23" x14ac:dyDescent="0.25">
      <c r="B3" s="207"/>
      <c r="C3" s="207"/>
      <c r="D3" s="207"/>
      <c r="E3" s="207"/>
      <c r="F3" s="207"/>
      <c r="G3" s="207"/>
      <c r="H3" s="207"/>
      <c r="I3" s="207"/>
      <c r="J3" s="207"/>
      <c r="K3" s="207"/>
      <c r="N3" s="109" t="s">
        <v>0</v>
      </c>
      <c r="O3" s="95" t="s">
        <v>27</v>
      </c>
      <c r="P3" s="95"/>
      <c r="Q3" s="95" t="s">
        <v>37</v>
      </c>
      <c r="R3" s="96">
        <v>3</v>
      </c>
      <c r="S3" s="96">
        <v>6</v>
      </c>
      <c r="T3" s="96">
        <v>10</v>
      </c>
      <c r="U3" s="97">
        <f>(R3+4*S3+T3)/6</f>
        <v>6.166666666666667</v>
      </c>
      <c r="V3" s="98">
        <f>((T3-R3)/6)^2</f>
        <v>1.3611111111111114</v>
      </c>
      <c r="W3" s="110">
        <f>Network!B20-Network!B18</f>
        <v>0</v>
      </c>
    </row>
    <row r="4" spans="2:23" x14ac:dyDescent="0.25">
      <c r="B4" s="207" t="s">
        <v>47</v>
      </c>
      <c r="C4" s="207"/>
      <c r="D4" s="207"/>
      <c r="E4" s="207"/>
      <c r="F4" s="207"/>
      <c r="G4" s="207"/>
      <c r="H4" s="207"/>
      <c r="I4" s="207"/>
      <c r="J4" s="207"/>
      <c r="K4" s="207"/>
      <c r="N4" s="111" t="s">
        <v>1</v>
      </c>
      <c r="O4" s="91" t="s">
        <v>28</v>
      </c>
      <c r="P4" s="91" t="s">
        <v>0</v>
      </c>
      <c r="Q4" s="91" t="s">
        <v>38</v>
      </c>
      <c r="R4" s="92">
        <v>5</v>
      </c>
      <c r="S4" s="92">
        <v>8</v>
      </c>
      <c r="T4" s="92">
        <v>12</v>
      </c>
      <c r="U4" s="93">
        <f t="shared" ref="U4:U18" si="0">(R4+4*S4+T4)/6</f>
        <v>8.1666666666666661</v>
      </c>
      <c r="V4" s="94">
        <f t="shared" ref="V4:V18" si="1">((T4-R4)/6)^2</f>
        <v>1.3611111111111114</v>
      </c>
      <c r="W4" s="112">
        <f>Network!G16-Network!G14</f>
        <v>0</v>
      </c>
    </row>
    <row r="5" spans="2:23" x14ac:dyDescent="0.25">
      <c r="B5" s="207"/>
      <c r="C5" s="207"/>
      <c r="D5" s="207"/>
      <c r="E5" s="207"/>
      <c r="F5" s="207"/>
      <c r="G5" s="207"/>
      <c r="H5" s="207"/>
      <c r="I5" s="207"/>
      <c r="J5" s="207"/>
      <c r="K5" s="207"/>
      <c r="N5" s="111" t="s">
        <v>2</v>
      </c>
      <c r="O5" s="91" t="s">
        <v>29</v>
      </c>
      <c r="P5" s="91" t="s">
        <v>0</v>
      </c>
      <c r="Q5" s="91" t="s">
        <v>39</v>
      </c>
      <c r="R5" s="92">
        <v>4</v>
      </c>
      <c r="S5" s="92">
        <v>6</v>
      </c>
      <c r="T5" s="92">
        <v>9</v>
      </c>
      <c r="U5" s="93">
        <f t="shared" si="0"/>
        <v>6.166666666666667</v>
      </c>
      <c r="V5" s="94">
        <f t="shared" si="1"/>
        <v>0.69444444444444453</v>
      </c>
      <c r="W5" s="112">
        <f>Network!G20-Network!G18</f>
        <v>13.166666666666661</v>
      </c>
    </row>
    <row r="6" spans="2:23" ht="15" customHeight="1" x14ac:dyDescent="0.25">
      <c r="B6" s="207"/>
      <c r="C6" s="207"/>
      <c r="D6" s="207"/>
      <c r="E6" s="207"/>
      <c r="F6" s="207"/>
      <c r="G6" s="207"/>
      <c r="H6" s="207"/>
      <c r="I6" s="207"/>
      <c r="J6" s="207"/>
      <c r="K6" s="207"/>
      <c r="N6" s="111" t="s">
        <v>3</v>
      </c>
      <c r="O6" s="91" t="s">
        <v>30</v>
      </c>
      <c r="P6" s="91" t="s">
        <v>0</v>
      </c>
      <c r="Q6" s="91" t="s">
        <v>10</v>
      </c>
      <c r="R6" s="92">
        <v>4</v>
      </c>
      <c r="S6" s="92">
        <v>5</v>
      </c>
      <c r="T6" s="92">
        <v>7</v>
      </c>
      <c r="U6" s="93">
        <f t="shared" si="0"/>
        <v>5.166666666666667</v>
      </c>
      <c r="V6" s="94">
        <f t="shared" si="1"/>
        <v>0.25</v>
      </c>
      <c r="W6" s="112">
        <f>Network!G24-Network!G22</f>
        <v>12.333333333333329</v>
      </c>
    </row>
    <row r="7" spans="2:23" x14ac:dyDescent="0.25">
      <c r="B7" s="207"/>
      <c r="C7" s="207"/>
      <c r="D7" s="207"/>
      <c r="E7" s="207"/>
      <c r="F7" s="207"/>
      <c r="G7" s="207"/>
      <c r="H7" s="207"/>
      <c r="I7" s="207"/>
      <c r="J7" s="207"/>
      <c r="K7" s="207"/>
      <c r="N7" s="111" t="s">
        <v>4</v>
      </c>
      <c r="O7" s="91" t="s">
        <v>27</v>
      </c>
      <c r="P7" s="91" t="s">
        <v>1</v>
      </c>
      <c r="Q7" s="91" t="s">
        <v>11</v>
      </c>
      <c r="R7" s="92">
        <v>3</v>
      </c>
      <c r="S7" s="92">
        <v>6</v>
      </c>
      <c r="T7" s="92">
        <v>10</v>
      </c>
      <c r="U7" s="93">
        <f t="shared" si="0"/>
        <v>6.166666666666667</v>
      </c>
      <c r="V7" s="94">
        <f t="shared" si="1"/>
        <v>1.3611111111111114</v>
      </c>
      <c r="W7" s="112">
        <f>Network!L12-Network!L10</f>
        <v>0</v>
      </c>
    </row>
    <row r="8" spans="2:23" x14ac:dyDescent="0.25">
      <c r="B8" s="207" t="s">
        <v>66</v>
      </c>
      <c r="C8" s="207"/>
      <c r="D8" s="207"/>
      <c r="E8" s="207"/>
      <c r="F8" s="207"/>
      <c r="G8" s="207"/>
      <c r="H8" s="207"/>
      <c r="I8" s="207"/>
      <c r="J8" s="207"/>
      <c r="K8" s="207"/>
      <c r="N8" s="111" t="s">
        <v>9</v>
      </c>
      <c r="O8" s="91" t="s">
        <v>28</v>
      </c>
      <c r="P8" s="91" t="s">
        <v>1</v>
      </c>
      <c r="Q8" s="91" t="s">
        <v>12</v>
      </c>
      <c r="R8" s="92">
        <v>3</v>
      </c>
      <c r="S8" s="92">
        <v>4</v>
      </c>
      <c r="T8" s="92">
        <v>6</v>
      </c>
      <c r="U8" s="93">
        <f t="shared" si="0"/>
        <v>4.166666666666667</v>
      </c>
      <c r="V8" s="94">
        <f t="shared" si="1"/>
        <v>0.25</v>
      </c>
      <c r="W8" s="112">
        <f>Network!L16-Network!L14</f>
        <v>7</v>
      </c>
    </row>
    <row r="9" spans="2:23" x14ac:dyDescent="0.25">
      <c r="B9" s="207"/>
      <c r="C9" s="207"/>
      <c r="D9" s="207"/>
      <c r="E9" s="207"/>
      <c r="F9" s="207"/>
      <c r="G9" s="207"/>
      <c r="H9" s="207"/>
      <c r="I9" s="207"/>
      <c r="J9" s="207"/>
      <c r="K9" s="207"/>
      <c r="N9" s="111" t="s">
        <v>10</v>
      </c>
      <c r="O9" s="91" t="s">
        <v>29</v>
      </c>
      <c r="P9" s="91" t="s">
        <v>3</v>
      </c>
      <c r="Q9" s="91" t="s">
        <v>14</v>
      </c>
      <c r="R9" s="92">
        <v>4</v>
      </c>
      <c r="S9" s="92">
        <v>8</v>
      </c>
      <c r="T9" s="92">
        <v>13</v>
      </c>
      <c r="U9" s="93">
        <f t="shared" si="0"/>
        <v>8.1666666666666661</v>
      </c>
      <c r="V9" s="94">
        <f t="shared" si="1"/>
        <v>2.25</v>
      </c>
      <c r="W9" s="112">
        <f>Network!L24-Network!L22</f>
        <v>12.33333333333333</v>
      </c>
    </row>
    <row r="10" spans="2:23" ht="15.75" thickBot="1" x14ac:dyDescent="0.3">
      <c r="B10" s="207"/>
      <c r="C10" s="207"/>
      <c r="D10" s="207"/>
      <c r="E10" s="207"/>
      <c r="F10" s="207"/>
      <c r="G10" s="207"/>
      <c r="H10" s="207"/>
      <c r="I10" s="207"/>
      <c r="J10" s="207"/>
      <c r="K10" s="207"/>
      <c r="N10" s="111" t="s">
        <v>11</v>
      </c>
      <c r="O10" s="91" t="s">
        <v>30</v>
      </c>
      <c r="P10" s="91" t="s">
        <v>4</v>
      </c>
      <c r="Q10" s="91" t="s">
        <v>15</v>
      </c>
      <c r="R10" s="92">
        <v>6</v>
      </c>
      <c r="S10" s="92">
        <v>13</v>
      </c>
      <c r="T10" s="92">
        <v>21</v>
      </c>
      <c r="U10" s="93">
        <f t="shared" si="0"/>
        <v>13.166666666666666</v>
      </c>
      <c r="V10" s="94">
        <f t="shared" si="1"/>
        <v>6.25</v>
      </c>
      <c r="W10" s="112">
        <f>Network!Q12-Network!Q10</f>
        <v>0</v>
      </c>
    </row>
    <row r="11" spans="2:23" ht="15" customHeight="1" thickTop="1" x14ac:dyDescent="0.25">
      <c r="B11" s="208" t="s">
        <v>72</v>
      </c>
      <c r="C11" s="209"/>
      <c r="D11" s="209"/>
      <c r="E11" s="209"/>
      <c r="F11" s="209"/>
      <c r="G11" s="209"/>
      <c r="H11" s="209"/>
      <c r="I11" s="209"/>
      <c r="J11" s="209"/>
      <c r="K11" s="210"/>
      <c r="N11" s="111" t="s">
        <v>12</v>
      </c>
      <c r="O11" s="91" t="s">
        <v>27</v>
      </c>
      <c r="P11" s="91" t="s">
        <v>43</v>
      </c>
      <c r="Q11" s="91" t="s">
        <v>15</v>
      </c>
      <c r="R11" s="92">
        <v>4</v>
      </c>
      <c r="S11" s="92">
        <v>8</v>
      </c>
      <c r="T11" s="92">
        <v>13</v>
      </c>
      <c r="U11" s="93">
        <f t="shared" si="0"/>
        <v>8.1666666666666661</v>
      </c>
      <c r="V11" s="94">
        <f t="shared" si="1"/>
        <v>2.25</v>
      </c>
      <c r="W11" s="112">
        <f>Network!Q16-Network!Q14</f>
        <v>7</v>
      </c>
    </row>
    <row r="12" spans="2:23" x14ac:dyDescent="0.25">
      <c r="B12" s="211"/>
      <c r="C12" s="212"/>
      <c r="D12" s="212"/>
      <c r="E12" s="212"/>
      <c r="F12" s="212"/>
      <c r="G12" s="212"/>
      <c r="H12" s="212"/>
      <c r="I12" s="212"/>
      <c r="J12" s="212"/>
      <c r="K12" s="213"/>
      <c r="N12" s="111" t="s">
        <v>13</v>
      </c>
      <c r="O12" s="91" t="s">
        <v>28</v>
      </c>
      <c r="P12" s="91" t="s">
        <v>2</v>
      </c>
      <c r="Q12" s="91" t="s">
        <v>40</v>
      </c>
      <c r="R12" s="92">
        <v>4</v>
      </c>
      <c r="S12" s="92">
        <v>5</v>
      </c>
      <c r="T12" s="92">
        <v>7</v>
      </c>
      <c r="U12" s="93">
        <f t="shared" si="0"/>
        <v>5.166666666666667</v>
      </c>
      <c r="V12" s="94">
        <f t="shared" si="1"/>
        <v>0.25</v>
      </c>
      <c r="W12" s="112">
        <f>Network!Q20-Network!Q18</f>
        <v>13.166666666666663</v>
      </c>
    </row>
    <row r="13" spans="2:23" x14ac:dyDescent="0.25">
      <c r="B13" s="211"/>
      <c r="C13" s="212"/>
      <c r="D13" s="212"/>
      <c r="E13" s="212"/>
      <c r="F13" s="212"/>
      <c r="G13" s="212"/>
      <c r="H13" s="212"/>
      <c r="I13" s="212"/>
      <c r="J13" s="212"/>
      <c r="K13" s="213"/>
      <c r="N13" s="111" t="s">
        <v>14</v>
      </c>
      <c r="O13" s="91" t="s">
        <v>29</v>
      </c>
      <c r="P13" s="91" t="s">
        <v>10</v>
      </c>
      <c r="Q13" s="91" t="s">
        <v>18</v>
      </c>
      <c r="R13" s="92">
        <v>4</v>
      </c>
      <c r="S13" s="92">
        <v>8</v>
      </c>
      <c r="T13" s="92">
        <v>13</v>
      </c>
      <c r="U13" s="93">
        <f t="shared" si="0"/>
        <v>8.1666666666666661</v>
      </c>
      <c r="V13" s="94">
        <f t="shared" si="1"/>
        <v>2.25</v>
      </c>
      <c r="W13" s="112">
        <f>Network!Q24-Network!Q22</f>
        <v>12.333333333333329</v>
      </c>
    </row>
    <row r="14" spans="2:23" ht="15.75" thickBot="1" x14ac:dyDescent="0.3">
      <c r="B14" s="214"/>
      <c r="C14" s="215"/>
      <c r="D14" s="215"/>
      <c r="E14" s="215"/>
      <c r="F14" s="215"/>
      <c r="G14" s="215"/>
      <c r="H14" s="215"/>
      <c r="I14" s="215"/>
      <c r="J14" s="215"/>
      <c r="K14" s="216"/>
      <c r="N14" s="111" t="s">
        <v>15</v>
      </c>
      <c r="O14" s="91" t="s">
        <v>30</v>
      </c>
      <c r="P14" s="91" t="s">
        <v>42</v>
      </c>
      <c r="Q14" s="91" t="s">
        <v>26</v>
      </c>
      <c r="R14" s="92">
        <v>4</v>
      </c>
      <c r="S14" s="92">
        <v>8</v>
      </c>
      <c r="T14" s="92">
        <v>13</v>
      </c>
      <c r="U14" s="93">
        <f t="shared" si="0"/>
        <v>8.1666666666666661</v>
      </c>
      <c r="V14" s="94">
        <f t="shared" si="1"/>
        <v>2.25</v>
      </c>
      <c r="W14" s="112">
        <f>Network!V16-Network!V14</f>
        <v>0</v>
      </c>
    </row>
    <row r="15" spans="2:23" ht="15" customHeight="1" thickTop="1" x14ac:dyDescent="0.25">
      <c r="N15" s="111" t="s">
        <v>16</v>
      </c>
      <c r="O15" s="91" t="s">
        <v>27</v>
      </c>
      <c r="P15" s="91" t="s">
        <v>13</v>
      </c>
      <c r="Q15" s="91" t="s">
        <v>26</v>
      </c>
      <c r="R15" s="92">
        <v>3</v>
      </c>
      <c r="S15" s="92">
        <v>6</v>
      </c>
      <c r="T15" s="92">
        <v>10</v>
      </c>
      <c r="U15" s="93">
        <f t="shared" si="0"/>
        <v>6.166666666666667</v>
      </c>
      <c r="V15" s="94">
        <f t="shared" si="1"/>
        <v>1.3611111111111114</v>
      </c>
      <c r="W15" s="112">
        <f>Network!V20-Network!V18</f>
        <v>18.166666666666664</v>
      </c>
    </row>
    <row r="16" spans="2:23" x14ac:dyDescent="0.25">
      <c r="B16" s="217" t="s">
        <v>49</v>
      </c>
      <c r="C16" s="217"/>
      <c r="D16" s="217"/>
      <c r="E16" s="217"/>
      <c r="F16" s="217"/>
      <c r="G16" s="217"/>
      <c r="H16" s="217"/>
      <c r="I16" s="217"/>
      <c r="J16" s="217"/>
      <c r="K16" s="217"/>
      <c r="N16" s="111" t="s">
        <v>17</v>
      </c>
      <c r="O16" s="91" t="s">
        <v>28</v>
      </c>
      <c r="P16" s="91" t="s">
        <v>13</v>
      </c>
      <c r="Q16" s="91" t="s">
        <v>26</v>
      </c>
      <c r="R16" s="92">
        <v>5</v>
      </c>
      <c r="S16" s="92">
        <v>11</v>
      </c>
      <c r="T16" s="92">
        <v>18</v>
      </c>
      <c r="U16" s="93">
        <f t="shared" si="0"/>
        <v>11.166666666666666</v>
      </c>
      <c r="V16" s="94">
        <f t="shared" si="1"/>
        <v>4.6944444444444438</v>
      </c>
      <c r="W16" s="112">
        <f>Network!V24-Network!V22</f>
        <v>13.166666666666664</v>
      </c>
    </row>
    <row r="17" spans="2:23" x14ac:dyDescent="0.25">
      <c r="B17" s="217"/>
      <c r="C17" s="217"/>
      <c r="D17" s="217"/>
      <c r="E17" s="217"/>
      <c r="F17" s="217"/>
      <c r="G17" s="217"/>
      <c r="H17" s="217"/>
      <c r="I17" s="217"/>
      <c r="J17" s="217"/>
      <c r="K17" s="217"/>
      <c r="N17" s="111" t="s">
        <v>18</v>
      </c>
      <c r="O17" s="91" t="s">
        <v>29</v>
      </c>
      <c r="P17" s="91" t="s">
        <v>14</v>
      </c>
      <c r="Q17" s="91" t="s">
        <v>26</v>
      </c>
      <c r="R17" s="92">
        <v>1</v>
      </c>
      <c r="S17" s="92">
        <v>2</v>
      </c>
      <c r="T17" s="92">
        <v>2</v>
      </c>
      <c r="U17" s="93">
        <f t="shared" si="0"/>
        <v>1.8333333333333333</v>
      </c>
      <c r="V17" s="94">
        <f t="shared" si="1"/>
        <v>2.7777777777777776E-2</v>
      </c>
      <c r="W17" s="112">
        <f>Network!V28-Network!V26</f>
        <v>12.333333333333329</v>
      </c>
    </row>
    <row r="18" spans="2:23" ht="15.75" thickBot="1" x14ac:dyDescent="0.3">
      <c r="N18" s="113" t="s">
        <v>26</v>
      </c>
      <c r="O18" s="114" t="s">
        <v>30</v>
      </c>
      <c r="P18" s="114" t="s">
        <v>41</v>
      </c>
      <c r="Q18" s="114"/>
      <c r="R18" s="115">
        <v>5</v>
      </c>
      <c r="S18" s="115">
        <v>10</v>
      </c>
      <c r="T18" s="115">
        <v>16</v>
      </c>
      <c r="U18" s="116">
        <f t="shared" si="0"/>
        <v>10.166666666666666</v>
      </c>
      <c r="V18" s="117">
        <f t="shared" si="1"/>
        <v>3.3611111111111107</v>
      </c>
      <c r="W18" s="118">
        <f>Network!AA20-Network!AA18</f>
        <v>0</v>
      </c>
    </row>
    <row r="19" spans="2:23" ht="15.75" thickBot="1" x14ac:dyDescent="0.3">
      <c r="B19" s="218" t="s">
        <v>50</v>
      </c>
      <c r="C19" s="218"/>
      <c r="D19" s="218"/>
      <c r="E19" s="218"/>
      <c r="F19" s="218"/>
      <c r="G19" s="218"/>
      <c r="H19" s="218"/>
      <c r="I19" s="218"/>
      <c r="J19" s="218"/>
      <c r="K19" s="218"/>
      <c r="T19" s="186" t="s">
        <v>69</v>
      </c>
      <c r="U19" s="187">
        <f>SUM(U3,U4,U7,U10,U14,U18)</f>
        <v>51.999999999999993</v>
      </c>
    </row>
    <row r="20" spans="2:23" ht="15.75" thickTop="1" x14ac:dyDescent="0.25">
      <c r="B20" s="193" t="s">
        <v>73</v>
      </c>
      <c r="C20" s="194"/>
      <c r="D20" s="194"/>
      <c r="E20" s="194"/>
      <c r="F20" s="194"/>
      <c r="G20" s="194"/>
      <c r="H20" s="194"/>
      <c r="I20" s="194"/>
      <c r="J20" s="194"/>
      <c r="K20" s="195"/>
      <c r="T20" s="186" t="s">
        <v>70</v>
      </c>
      <c r="U20" s="188">
        <f>SUM(V3,V4,V7,V10,V14,V18)</f>
        <v>15.944444444444445</v>
      </c>
    </row>
    <row r="21" spans="2:23" ht="15.75" thickBot="1" x14ac:dyDescent="0.3">
      <c r="B21" s="199"/>
      <c r="C21" s="200"/>
      <c r="D21" s="200"/>
      <c r="E21" s="200"/>
      <c r="F21" s="200"/>
      <c r="G21" s="200"/>
      <c r="H21" s="200"/>
      <c r="I21" s="200"/>
      <c r="J21" s="200"/>
      <c r="K21" s="201"/>
      <c r="O21" s="189" t="s">
        <v>68</v>
      </c>
      <c r="P21" s="190">
        <f>(65-U19)/(SQRT(U20))</f>
        <v>3.2556570974057624</v>
      </c>
    </row>
    <row r="22" spans="2:23" ht="15.75" thickTop="1" x14ac:dyDescent="0.25">
      <c r="O22" s="189" t="s">
        <v>71</v>
      </c>
      <c r="P22" s="191">
        <v>0.99944</v>
      </c>
    </row>
    <row r="23" spans="2:23" ht="15.75" thickBot="1" x14ac:dyDescent="0.3">
      <c r="B23" s="218" t="s">
        <v>51</v>
      </c>
      <c r="C23" s="218"/>
      <c r="D23" s="218"/>
      <c r="E23" s="218"/>
      <c r="F23" s="218"/>
      <c r="G23" s="218"/>
      <c r="H23" s="218"/>
      <c r="I23" s="218"/>
      <c r="J23" s="218"/>
      <c r="K23" s="218"/>
    </row>
    <row r="24" spans="2:23" ht="15.75" thickTop="1" x14ac:dyDescent="0.25">
      <c r="B24" s="193" t="s">
        <v>74</v>
      </c>
      <c r="C24" s="194"/>
      <c r="D24" s="194"/>
      <c r="E24" s="194"/>
      <c r="F24" s="194"/>
      <c r="G24" s="194"/>
      <c r="H24" s="194"/>
      <c r="I24" s="194"/>
      <c r="J24" s="194"/>
      <c r="K24" s="195"/>
    </row>
    <row r="25" spans="2:23" ht="15.75" thickBot="1" x14ac:dyDescent="0.3">
      <c r="B25" s="199"/>
      <c r="C25" s="200"/>
      <c r="D25" s="200"/>
      <c r="E25" s="200"/>
      <c r="F25" s="200"/>
      <c r="G25" s="200"/>
      <c r="H25" s="200"/>
      <c r="I25" s="200"/>
      <c r="J25" s="200"/>
      <c r="K25" s="201"/>
      <c r="P25" s="2"/>
      <c r="Q25" s="2"/>
    </row>
    <row r="26" spans="2:23" ht="15.75" thickTop="1" x14ac:dyDescent="0.25">
      <c r="P26" s="2"/>
      <c r="Q26" s="2"/>
    </row>
    <row r="27" spans="2:23" ht="15.75" thickBot="1" x14ac:dyDescent="0.3">
      <c r="B27" s="218" t="s">
        <v>52</v>
      </c>
      <c r="C27" s="218"/>
      <c r="D27" s="218"/>
      <c r="E27" s="218"/>
      <c r="F27" s="218"/>
      <c r="G27" s="218"/>
      <c r="H27" s="218"/>
      <c r="I27" s="218"/>
      <c r="J27" s="218"/>
      <c r="K27" s="218"/>
      <c r="P27" s="2"/>
      <c r="Q27" s="2"/>
    </row>
    <row r="28" spans="2:23" ht="15.75" thickTop="1" x14ac:dyDescent="0.25">
      <c r="B28" s="193" t="s">
        <v>75</v>
      </c>
      <c r="C28" s="194"/>
      <c r="D28" s="194"/>
      <c r="E28" s="194"/>
      <c r="F28" s="194"/>
      <c r="G28" s="194"/>
      <c r="H28" s="194"/>
      <c r="I28" s="194"/>
      <c r="J28" s="194"/>
      <c r="K28" s="195"/>
      <c r="P28" s="2"/>
      <c r="Q28" s="2"/>
    </row>
    <row r="29" spans="2:23" ht="15.75" thickBot="1" x14ac:dyDescent="0.3">
      <c r="B29" s="199"/>
      <c r="C29" s="200"/>
      <c r="D29" s="200"/>
      <c r="E29" s="200"/>
      <c r="F29" s="200"/>
      <c r="G29" s="200"/>
      <c r="H29" s="200"/>
      <c r="I29" s="200"/>
      <c r="J29" s="200"/>
      <c r="K29" s="201"/>
      <c r="P29" s="2"/>
      <c r="Q29" s="2"/>
    </row>
    <row r="30" spans="2:23" ht="15.75" thickTop="1" x14ac:dyDescent="0.25">
      <c r="P30" s="2"/>
      <c r="Q30" s="2"/>
    </row>
    <row r="31" spans="2:23" x14ac:dyDescent="0.25">
      <c r="B31" s="202" t="s">
        <v>53</v>
      </c>
      <c r="C31" s="202"/>
      <c r="D31" s="202"/>
      <c r="E31" s="202"/>
      <c r="F31" s="202"/>
      <c r="G31" s="202"/>
      <c r="H31" s="202"/>
      <c r="I31" s="202"/>
      <c r="J31" s="202"/>
      <c r="K31" s="202"/>
      <c r="P31" s="2"/>
      <c r="Q31" s="2"/>
    </row>
    <row r="32" spans="2:23" ht="15.75" thickBot="1" x14ac:dyDescent="0.3">
      <c r="B32" s="203"/>
      <c r="C32" s="203"/>
      <c r="D32" s="203"/>
      <c r="E32" s="203"/>
      <c r="F32" s="203"/>
      <c r="G32" s="203"/>
      <c r="H32" s="203"/>
      <c r="I32" s="203"/>
      <c r="J32" s="203"/>
      <c r="K32" s="203"/>
      <c r="P32" s="2"/>
      <c r="Q32" s="2"/>
    </row>
    <row r="33" spans="2:17" ht="15.75" thickTop="1" x14ac:dyDescent="0.25">
      <c r="B33" s="193" t="s">
        <v>77</v>
      </c>
      <c r="C33" s="194"/>
      <c r="D33" s="194"/>
      <c r="E33" s="194"/>
      <c r="F33" s="194"/>
      <c r="G33" s="194"/>
      <c r="H33" s="194"/>
      <c r="I33" s="194"/>
      <c r="J33" s="194"/>
      <c r="K33" s="195"/>
      <c r="P33" s="2"/>
      <c r="Q33" s="2"/>
    </row>
    <row r="34" spans="2:17" x14ac:dyDescent="0.25">
      <c r="B34" s="196"/>
      <c r="C34" s="197"/>
      <c r="D34" s="197"/>
      <c r="E34" s="197"/>
      <c r="F34" s="197"/>
      <c r="G34" s="197"/>
      <c r="H34" s="197"/>
      <c r="I34" s="197"/>
      <c r="J34" s="197"/>
      <c r="K34" s="198"/>
      <c r="P34" s="2"/>
      <c r="Q34" s="2"/>
    </row>
    <row r="35" spans="2:17" x14ac:dyDescent="0.25">
      <c r="B35" s="196"/>
      <c r="C35" s="197"/>
      <c r="D35" s="197"/>
      <c r="E35" s="197"/>
      <c r="F35" s="197"/>
      <c r="G35" s="197"/>
      <c r="H35" s="197"/>
      <c r="I35" s="197"/>
      <c r="J35" s="197"/>
      <c r="K35" s="198"/>
      <c r="P35" s="2"/>
      <c r="Q35" s="2"/>
    </row>
    <row r="36" spans="2:17" x14ac:dyDescent="0.25">
      <c r="B36" s="196"/>
      <c r="C36" s="197"/>
      <c r="D36" s="197"/>
      <c r="E36" s="197"/>
      <c r="F36" s="197"/>
      <c r="G36" s="197"/>
      <c r="H36" s="197"/>
      <c r="I36" s="197"/>
      <c r="J36" s="197"/>
      <c r="K36" s="198"/>
      <c r="P36" s="2"/>
      <c r="Q36" s="2"/>
    </row>
    <row r="37" spans="2:17" ht="15.75" thickBot="1" x14ac:dyDescent="0.3">
      <c r="B37" s="199"/>
      <c r="C37" s="200"/>
      <c r="D37" s="200"/>
      <c r="E37" s="200"/>
      <c r="F37" s="200"/>
      <c r="G37" s="200"/>
      <c r="H37" s="200"/>
      <c r="I37" s="200"/>
      <c r="J37" s="200"/>
      <c r="K37" s="201"/>
    </row>
    <row r="38" spans="2:17" ht="15.75" thickTop="1" x14ac:dyDescent="0.25"/>
  </sheetData>
  <mergeCells count="14">
    <mergeCell ref="B33:K37"/>
    <mergeCell ref="B31:K32"/>
    <mergeCell ref="R1:U1"/>
    <mergeCell ref="B1:K3"/>
    <mergeCell ref="B4:K7"/>
    <mergeCell ref="B8:K10"/>
    <mergeCell ref="B11:K14"/>
    <mergeCell ref="B16:K17"/>
    <mergeCell ref="B19:K19"/>
    <mergeCell ref="B20:K21"/>
    <mergeCell ref="B23:K23"/>
    <mergeCell ref="B24:K25"/>
    <mergeCell ref="B27:K27"/>
    <mergeCell ref="B28:K29"/>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G28"/>
  <sheetViews>
    <sheetView workbookViewId="0">
      <selection activeCell="AE17" sqref="AE17"/>
    </sheetView>
  </sheetViews>
  <sheetFormatPr defaultRowHeight="15" x14ac:dyDescent="0.25"/>
  <cols>
    <col min="1" max="1" width="5.7109375" style="2" customWidth="1"/>
    <col min="2" max="2" width="5.7109375" style="3" customWidth="1"/>
    <col min="3" max="3" width="5.7109375" style="2" customWidth="1"/>
    <col min="4" max="4" width="2.7109375" style="2" customWidth="1"/>
    <col min="5" max="5" width="2.7109375" style="3" customWidth="1"/>
    <col min="6" max="6" width="2.7109375" style="2" customWidth="1"/>
    <col min="7" max="8" width="5.7109375" style="2" customWidth="1"/>
    <col min="9" max="9" width="2.7109375" style="2" customWidth="1"/>
    <col min="10" max="10" width="2.7109375" style="3" customWidth="1"/>
    <col min="11" max="11" width="2.7109375" style="2" customWidth="1"/>
    <col min="12" max="12" width="5.7109375" style="4" customWidth="1"/>
    <col min="13" max="13" width="5.7109375" style="2" customWidth="1"/>
    <col min="14" max="15" width="2.7109375" style="2" customWidth="1"/>
    <col min="16" max="16" width="2.7109375" style="3" customWidth="1"/>
    <col min="17" max="18" width="5.7109375" style="2" customWidth="1"/>
    <col min="19" max="21" width="2.7109375" style="2" customWidth="1"/>
    <col min="22" max="23" width="5.7109375" style="2" customWidth="1"/>
    <col min="24" max="26" width="2.7109375" style="2" customWidth="1"/>
    <col min="27" max="29" width="5.7109375" style="2" customWidth="1"/>
    <col min="30" max="32" width="5.7109375" customWidth="1"/>
  </cols>
  <sheetData>
    <row r="10" spans="1:33" s="15" customFormat="1" ht="15.75" thickBot="1" x14ac:dyDescent="0.3">
      <c r="A10" s="16"/>
      <c r="B10" s="17"/>
      <c r="C10" s="16"/>
      <c r="D10" s="16"/>
      <c r="E10" s="17"/>
      <c r="F10" s="16"/>
      <c r="G10" s="16"/>
      <c r="H10" s="16"/>
      <c r="I10" s="16"/>
      <c r="J10" s="17"/>
      <c r="K10" s="16"/>
      <c r="L10" s="17">
        <f>H14</f>
        <v>14.333333333333332</v>
      </c>
      <c r="M10" s="16">
        <f>L10+M11</f>
        <v>20.5</v>
      </c>
      <c r="N10" s="16"/>
      <c r="O10" s="16"/>
      <c r="P10" s="17"/>
      <c r="Q10" s="17">
        <f>M10</f>
        <v>20.5</v>
      </c>
      <c r="R10" s="16">
        <f>Q10+R11</f>
        <v>33.666666666666664</v>
      </c>
      <c r="S10" s="16"/>
      <c r="T10" s="16"/>
      <c r="U10" s="16"/>
      <c r="V10" s="16"/>
      <c r="W10" s="16"/>
      <c r="X10" s="16"/>
      <c r="Y10" s="16"/>
      <c r="Z10" s="16"/>
      <c r="AA10" s="16"/>
      <c r="AB10" s="16"/>
      <c r="AC10" s="16"/>
    </row>
    <row r="11" spans="1:33" ht="15.75" thickBot="1" x14ac:dyDescent="0.3">
      <c r="B11" s="2"/>
      <c r="L11" s="182" t="s">
        <v>4</v>
      </c>
      <c r="M11" s="183">
        <f>'Questions &amp; Data'!U7</f>
        <v>6.166666666666667</v>
      </c>
      <c r="Q11" s="182" t="s">
        <v>11</v>
      </c>
      <c r="R11" s="183">
        <f>'Questions &amp; Data'!U10</f>
        <v>13.166666666666666</v>
      </c>
    </row>
    <row r="12" spans="1:33" s="15" customFormat="1" x14ac:dyDescent="0.25">
      <c r="A12" s="16"/>
      <c r="B12" s="16"/>
      <c r="C12" s="16"/>
      <c r="D12" s="16"/>
      <c r="E12" s="17"/>
      <c r="F12" s="16"/>
      <c r="G12" s="16"/>
      <c r="H12" s="16"/>
      <c r="I12" s="16"/>
      <c r="J12" s="17"/>
      <c r="K12" s="16"/>
      <c r="L12" s="16">
        <f>M12-M11</f>
        <v>14.333333333333332</v>
      </c>
      <c r="M12" s="16">
        <f>Q12</f>
        <v>20.5</v>
      </c>
      <c r="N12" s="16"/>
      <c r="O12" s="16"/>
      <c r="P12" s="17"/>
      <c r="Q12" s="16">
        <f>R12-R11</f>
        <v>20.5</v>
      </c>
      <c r="R12" s="16">
        <f>V16</f>
        <v>33.666666666666664</v>
      </c>
      <c r="S12" s="16"/>
      <c r="T12" s="16"/>
      <c r="U12" s="16"/>
      <c r="V12" s="16"/>
      <c r="W12" s="16"/>
      <c r="X12" s="16"/>
      <c r="Y12" s="16"/>
      <c r="Z12" s="16"/>
      <c r="AA12" s="16"/>
      <c r="AB12" s="16"/>
      <c r="AC12" s="16"/>
    </row>
    <row r="13" spans="1:33" s="15" customFormat="1" ht="15.75" thickBot="1" x14ac:dyDescent="0.3">
      <c r="A13" s="16"/>
      <c r="B13" s="17"/>
      <c r="C13" s="16"/>
      <c r="D13" s="16"/>
      <c r="E13" s="17"/>
      <c r="F13" s="16"/>
      <c r="G13" s="16"/>
      <c r="H13" s="16"/>
      <c r="I13" s="16"/>
      <c r="J13" s="17"/>
      <c r="K13" s="16"/>
      <c r="L13" s="16"/>
      <c r="M13" s="16"/>
      <c r="N13" s="16"/>
      <c r="O13" s="16"/>
      <c r="P13" s="17"/>
      <c r="Q13" s="16"/>
      <c r="R13" s="16"/>
      <c r="S13" s="16"/>
      <c r="T13" s="16"/>
      <c r="U13" s="16"/>
      <c r="V13" s="16"/>
      <c r="W13" s="16"/>
      <c r="X13" s="16"/>
      <c r="Y13" s="16"/>
      <c r="Z13" s="16"/>
      <c r="AA13" s="16"/>
      <c r="AB13" s="16"/>
      <c r="AC13" s="16"/>
    </row>
    <row r="14" spans="1:33" s="15" customFormat="1" ht="15.75" thickBot="1" x14ac:dyDescent="0.3">
      <c r="A14" s="16"/>
      <c r="B14" s="17"/>
      <c r="C14" s="16"/>
      <c r="D14" s="16"/>
      <c r="E14" s="17"/>
      <c r="F14" s="16"/>
      <c r="G14" s="17">
        <f>C18</f>
        <v>6.166666666666667</v>
      </c>
      <c r="H14" s="16">
        <f>G14+H15</f>
        <v>14.333333333333332</v>
      </c>
      <c r="I14" s="16"/>
      <c r="J14" s="17"/>
      <c r="K14" s="16"/>
      <c r="L14" s="17">
        <f>H14</f>
        <v>14.333333333333332</v>
      </c>
      <c r="M14" s="16">
        <f>L14+M15</f>
        <v>18.5</v>
      </c>
      <c r="N14" s="16"/>
      <c r="O14" s="16"/>
      <c r="P14" s="17"/>
      <c r="Q14" s="17">
        <f>MAX(M14,H18)</f>
        <v>18.5</v>
      </c>
      <c r="R14" s="16">
        <f>Q14+R15</f>
        <v>26.666666666666664</v>
      </c>
      <c r="S14" s="16"/>
      <c r="T14" s="16"/>
      <c r="U14" s="16"/>
      <c r="V14" s="17">
        <f>MAX(R10,R14)</f>
        <v>33.666666666666664</v>
      </c>
      <c r="W14" s="16">
        <f>V14+W15</f>
        <v>41.833333333333329</v>
      </c>
      <c r="X14" s="16"/>
      <c r="Y14" s="16"/>
      <c r="Z14" s="16"/>
      <c r="AA14" s="16"/>
      <c r="AB14" s="16"/>
      <c r="AC14" s="119"/>
      <c r="AD14" s="120" t="s">
        <v>33</v>
      </c>
      <c r="AE14" s="126">
        <f>AB18</f>
        <v>51.999999999999993</v>
      </c>
    </row>
    <row r="15" spans="1:33" ht="15.75" thickBot="1" x14ac:dyDescent="0.3">
      <c r="B15" s="2"/>
      <c r="G15" s="182" t="s">
        <v>1</v>
      </c>
      <c r="H15" s="183">
        <f>'Questions &amp; Data'!U4</f>
        <v>8.1666666666666661</v>
      </c>
      <c r="L15" s="18" t="s">
        <v>9</v>
      </c>
      <c r="M15" s="19">
        <f>'Questions &amp; Data'!U8</f>
        <v>4.166666666666667</v>
      </c>
      <c r="Q15" s="18" t="s">
        <v>12</v>
      </c>
      <c r="R15" s="19">
        <f>'Questions &amp; Data'!U11</f>
        <v>8.1666666666666661</v>
      </c>
      <c r="V15" s="182" t="s">
        <v>15</v>
      </c>
      <c r="W15" s="183">
        <f>'Questions &amp; Data'!U14</f>
        <v>8.1666666666666661</v>
      </c>
    </row>
    <row r="16" spans="1:33" s="15" customFormat="1" ht="15.75" thickBot="1" x14ac:dyDescent="0.3">
      <c r="A16" s="16"/>
      <c r="B16" s="16"/>
      <c r="C16" s="16"/>
      <c r="D16" s="16"/>
      <c r="E16" s="17"/>
      <c r="F16" s="16"/>
      <c r="G16" s="16">
        <f>H16-H15</f>
        <v>6.1666666666666661</v>
      </c>
      <c r="H16" s="16">
        <f>MIN(L12,L16)</f>
        <v>14.333333333333332</v>
      </c>
      <c r="I16" s="16"/>
      <c r="J16" s="17"/>
      <c r="K16" s="16"/>
      <c r="L16" s="16">
        <f>M16-M15</f>
        <v>21.333333333333332</v>
      </c>
      <c r="M16" s="16">
        <f>Q16</f>
        <v>25.5</v>
      </c>
      <c r="N16" s="16"/>
      <c r="O16" s="16"/>
      <c r="P16" s="17"/>
      <c r="Q16" s="16">
        <f>R16-R15</f>
        <v>25.5</v>
      </c>
      <c r="R16" s="16">
        <f>V16</f>
        <v>33.666666666666664</v>
      </c>
      <c r="S16" s="16"/>
      <c r="T16" s="16"/>
      <c r="U16" s="16"/>
      <c r="V16" s="16">
        <f>W16-W15</f>
        <v>33.666666666666664</v>
      </c>
      <c r="W16" s="16">
        <f>AA20</f>
        <v>41.833333333333329</v>
      </c>
      <c r="X16" s="16"/>
      <c r="Y16" s="16"/>
      <c r="Z16" s="16"/>
      <c r="AA16" s="16"/>
      <c r="AB16" s="16"/>
      <c r="AC16" s="121"/>
      <c r="AD16" s="122" t="s">
        <v>46</v>
      </c>
      <c r="AE16" s="123" t="s">
        <v>67</v>
      </c>
      <c r="AF16" s="124"/>
      <c r="AG16" s="125"/>
    </row>
    <row r="17" spans="1:29" s="15" customFormat="1" x14ac:dyDescent="0.25">
      <c r="A17" s="16"/>
      <c r="B17" s="17"/>
      <c r="C17" s="16"/>
      <c r="D17" s="16"/>
      <c r="E17" s="17"/>
      <c r="F17" s="16"/>
      <c r="G17" s="16"/>
      <c r="H17" s="16"/>
      <c r="I17" s="16"/>
      <c r="J17" s="17"/>
      <c r="K17" s="16"/>
      <c r="L17" s="16"/>
      <c r="M17" s="16"/>
      <c r="N17" s="16"/>
      <c r="O17" s="16"/>
      <c r="P17" s="17"/>
      <c r="Q17" s="16"/>
      <c r="R17" s="16"/>
      <c r="S17" s="16"/>
      <c r="T17" s="16"/>
      <c r="U17" s="16"/>
      <c r="V17" s="16"/>
      <c r="W17" s="16"/>
      <c r="X17" s="16"/>
      <c r="Y17" s="16"/>
      <c r="Z17" s="16"/>
      <c r="AA17" s="16"/>
      <c r="AB17" s="16"/>
      <c r="AC17" s="16"/>
    </row>
    <row r="18" spans="1:29" s="15" customFormat="1" ht="15.75" thickBot="1" x14ac:dyDescent="0.3">
      <c r="A18" s="16"/>
      <c r="B18" s="17">
        <v>0</v>
      </c>
      <c r="C18" s="16">
        <f>B18+C19</f>
        <v>6.166666666666667</v>
      </c>
      <c r="D18" s="16"/>
      <c r="E18" s="17"/>
      <c r="F18" s="16"/>
      <c r="G18" s="17">
        <f>C18</f>
        <v>6.166666666666667</v>
      </c>
      <c r="H18" s="16">
        <f>G18+H19</f>
        <v>12.333333333333334</v>
      </c>
      <c r="I18" s="16"/>
      <c r="J18" s="17"/>
      <c r="K18" s="16"/>
      <c r="L18" s="16"/>
      <c r="M18" s="16"/>
      <c r="N18" s="16"/>
      <c r="O18" s="16"/>
      <c r="P18" s="17"/>
      <c r="Q18" s="17">
        <f>H18</f>
        <v>12.333333333333334</v>
      </c>
      <c r="R18" s="16">
        <f>Q18+R19</f>
        <v>17.5</v>
      </c>
      <c r="S18" s="16"/>
      <c r="T18" s="16"/>
      <c r="U18" s="16"/>
      <c r="V18" s="17">
        <f>R18</f>
        <v>17.5</v>
      </c>
      <c r="W18" s="16">
        <f>V18+W19</f>
        <v>23.666666666666668</v>
      </c>
      <c r="X18" s="16"/>
      <c r="Y18" s="16"/>
      <c r="Z18" s="16"/>
      <c r="AA18" s="17">
        <f>MAX(W14,W18,W22,W26)</f>
        <v>41.833333333333329</v>
      </c>
      <c r="AB18" s="16">
        <f>AA18+AB19</f>
        <v>51.999999999999993</v>
      </c>
      <c r="AC18" s="16"/>
    </row>
    <row r="19" spans="1:29" ht="15.75" thickBot="1" x14ac:dyDescent="0.3">
      <c r="B19" s="182" t="s">
        <v>0</v>
      </c>
      <c r="C19" s="183">
        <f>'Questions &amp; Data'!U3</f>
        <v>6.166666666666667</v>
      </c>
      <c r="G19" s="18" t="s">
        <v>2</v>
      </c>
      <c r="H19" s="19">
        <f>'Questions &amp; Data'!U5</f>
        <v>6.166666666666667</v>
      </c>
      <c r="L19" s="2"/>
      <c r="Q19" s="18" t="s">
        <v>13</v>
      </c>
      <c r="R19" s="19">
        <f>'Questions &amp; Data'!U12</f>
        <v>5.166666666666667</v>
      </c>
      <c r="V19" s="18" t="s">
        <v>16</v>
      </c>
      <c r="W19" s="19">
        <f>'Questions &amp; Data'!U15</f>
        <v>6.166666666666667</v>
      </c>
      <c r="AA19" s="182" t="s">
        <v>26</v>
      </c>
      <c r="AB19" s="183">
        <f>'Questions &amp; Data'!U18</f>
        <v>10.166666666666666</v>
      </c>
    </row>
    <row r="20" spans="1:29" s="15" customFormat="1" x14ac:dyDescent="0.25">
      <c r="A20" s="16"/>
      <c r="B20" s="16">
        <f>C20-C19</f>
        <v>0</v>
      </c>
      <c r="C20" s="16">
        <f>MIN(G16,G20,G24)</f>
        <v>6.1666666666666661</v>
      </c>
      <c r="D20" s="16"/>
      <c r="E20" s="17"/>
      <c r="F20" s="16"/>
      <c r="G20" s="16">
        <f>H20-H19</f>
        <v>19.333333333333329</v>
      </c>
      <c r="H20" s="16">
        <f>MIN(Q16,Q20)</f>
        <v>25.499999999999996</v>
      </c>
      <c r="I20" s="16"/>
      <c r="J20" s="17"/>
      <c r="K20" s="16"/>
      <c r="L20" s="16"/>
      <c r="M20" s="16"/>
      <c r="N20" s="16"/>
      <c r="O20" s="16"/>
      <c r="P20" s="17"/>
      <c r="Q20" s="16">
        <f>R20-R19</f>
        <v>25.499999999999996</v>
      </c>
      <c r="R20" s="16">
        <f>MIN(V20,V24)</f>
        <v>30.666666666666664</v>
      </c>
      <c r="S20" s="16"/>
      <c r="T20" s="16"/>
      <c r="U20" s="16"/>
      <c r="V20" s="16">
        <f>W20-W19</f>
        <v>35.666666666666664</v>
      </c>
      <c r="W20" s="16">
        <f>AA20</f>
        <v>41.833333333333329</v>
      </c>
      <c r="X20" s="16"/>
      <c r="Y20" s="16"/>
      <c r="Z20" s="16"/>
      <c r="AA20" s="16">
        <f>AB20-AB19</f>
        <v>41.833333333333329</v>
      </c>
      <c r="AB20" s="16">
        <f>AE14</f>
        <v>51.999999999999993</v>
      </c>
      <c r="AC20" s="16"/>
    </row>
    <row r="21" spans="1:29" s="15" customFormat="1" x14ac:dyDescent="0.25">
      <c r="A21" s="16"/>
      <c r="B21" s="17"/>
      <c r="C21" s="16"/>
      <c r="D21" s="16"/>
      <c r="E21" s="17"/>
      <c r="F21" s="16"/>
      <c r="G21" s="16"/>
      <c r="H21" s="16"/>
      <c r="I21" s="16"/>
      <c r="J21" s="17"/>
      <c r="K21" s="16"/>
      <c r="L21" s="16"/>
      <c r="M21" s="16"/>
      <c r="N21" s="16"/>
      <c r="O21" s="16"/>
      <c r="P21" s="17"/>
      <c r="Q21" s="16"/>
      <c r="R21" s="16"/>
      <c r="S21" s="16"/>
      <c r="T21" s="16"/>
      <c r="U21" s="16"/>
      <c r="V21" s="16"/>
      <c r="W21" s="16"/>
      <c r="X21" s="16"/>
      <c r="Y21" s="16"/>
      <c r="Z21" s="16"/>
      <c r="AA21" s="16"/>
      <c r="AB21" s="16"/>
      <c r="AC21" s="16"/>
    </row>
    <row r="22" spans="1:29" s="15" customFormat="1" ht="15.75" thickBot="1" x14ac:dyDescent="0.3">
      <c r="A22" s="16"/>
      <c r="B22" s="17"/>
      <c r="C22" s="16"/>
      <c r="D22" s="16"/>
      <c r="E22" s="17"/>
      <c r="F22" s="16"/>
      <c r="G22" s="17">
        <f>C18</f>
        <v>6.166666666666667</v>
      </c>
      <c r="H22" s="16">
        <f>G22+H23</f>
        <v>11.333333333333334</v>
      </c>
      <c r="I22" s="16"/>
      <c r="J22" s="17"/>
      <c r="K22" s="16"/>
      <c r="L22" s="17">
        <f>H22</f>
        <v>11.333333333333334</v>
      </c>
      <c r="M22" s="16">
        <f>L22+M23</f>
        <v>19.5</v>
      </c>
      <c r="N22" s="16"/>
      <c r="O22" s="16"/>
      <c r="P22" s="17"/>
      <c r="Q22" s="17">
        <f>M22</f>
        <v>19.5</v>
      </c>
      <c r="R22" s="16">
        <f>Q22+R23</f>
        <v>27.666666666666664</v>
      </c>
      <c r="S22" s="16"/>
      <c r="T22" s="16"/>
      <c r="U22" s="16"/>
      <c r="V22" s="17">
        <f>R18</f>
        <v>17.5</v>
      </c>
      <c r="W22" s="16">
        <f>V22+W23</f>
        <v>28.666666666666664</v>
      </c>
      <c r="X22" s="16"/>
      <c r="Y22" s="16"/>
      <c r="Z22" s="16"/>
      <c r="AA22" s="16"/>
      <c r="AB22" s="16"/>
      <c r="AC22" s="16"/>
    </row>
    <row r="23" spans="1:29" ht="15.75" thickBot="1" x14ac:dyDescent="0.3">
      <c r="B23" s="2"/>
      <c r="G23" s="18" t="s">
        <v>3</v>
      </c>
      <c r="H23" s="19">
        <f>'Questions &amp; Data'!U6</f>
        <v>5.166666666666667</v>
      </c>
      <c r="L23" s="18" t="s">
        <v>10</v>
      </c>
      <c r="M23" s="19">
        <f>'Questions &amp; Data'!U9</f>
        <v>8.1666666666666661</v>
      </c>
      <c r="Q23" s="18" t="s">
        <v>14</v>
      </c>
      <c r="R23" s="19">
        <f>'Questions &amp; Data'!U13</f>
        <v>8.1666666666666661</v>
      </c>
      <c r="V23" s="18" t="s">
        <v>17</v>
      </c>
      <c r="W23" s="19">
        <f>'Questions &amp; Data'!U16</f>
        <v>11.166666666666666</v>
      </c>
    </row>
    <row r="24" spans="1:29" s="15" customFormat="1" x14ac:dyDescent="0.25">
      <c r="A24" s="16"/>
      <c r="B24" s="16"/>
      <c r="C24" s="16"/>
      <c r="D24" s="16"/>
      <c r="E24" s="17"/>
      <c r="F24" s="16"/>
      <c r="G24" s="16">
        <f>H24-H23</f>
        <v>18.499999999999996</v>
      </c>
      <c r="H24" s="16">
        <f>L24</f>
        <v>23.666666666666664</v>
      </c>
      <c r="I24" s="16"/>
      <c r="J24" s="17"/>
      <c r="K24" s="16"/>
      <c r="L24" s="16">
        <f>M24-M23</f>
        <v>23.666666666666664</v>
      </c>
      <c r="M24" s="16">
        <f>Q24</f>
        <v>31.833333333333329</v>
      </c>
      <c r="N24" s="16"/>
      <c r="O24" s="16"/>
      <c r="P24" s="17"/>
      <c r="Q24" s="16">
        <f>R24-R23</f>
        <v>31.833333333333329</v>
      </c>
      <c r="R24" s="16">
        <f>V28</f>
        <v>39.999999999999993</v>
      </c>
      <c r="S24" s="16"/>
      <c r="T24" s="16"/>
      <c r="U24" s="16"/>
      <c r="V24" s="16">
        <f>W24-W23</f>
        <v>30.666666666666664</v>
      </c>
      <c r="W24" s="16">
        <f>AA20</f>
        <v>41.833333333333329</v>
      </c>
      <c r="X24" s="16"/>
      <c r="Y24" s="16"/>
      <c r="Z24" s="16"/>
      <c r="AA24" s="16"/>
      <c r="AB24" s="16"/>
      <c r="AC24" s="16"/>
    </row>
    <row r="25" spans="1:29" s="15" customFormat="1" x14ac:dyDescent="0.25">
      <c r="A25" s="16"/>
      <c r="B25" s="17"/>
      <c r="C25" s="16"/>
      <c r="D25" s="16"/>
      <c r="E25" s="17"/>
      <c r="F25" s="16"/>
      <c r="G25" s="16"/>
      <c r="H25" s="16"/>
      <c r="I25" s="16"/>
      <c r="J25" s="17"/>
      <c r="K25" s="16"/>
      <c r="L25" s="16"/>
      <c r="M25" s="16"/>
      <c r="N25" s="16"/>
      <c r="O25" s="16"/>
      <c r="P25" s="17"/>
      <c r="Q25" s="16"/>
      <c r="R25" s="16"/>
      <c r="S25" s="16"/>
      <c r="T25" s="16"/>
      <c r="U25" s="16"/>
      <c r="V25" s="16"/>
      <c r="W25" s="16"/>
      <c r="X25" s="16"/>
      <c r="Y25" s="16"/>
      <c r="Z25" s="16"/>
      <c r="AA25" s="16"/>
      <c r="AB25" s="16"/>
      <c r="AC25" s="16"/>
    </row>
    <row r="26" spans="1:29" s="15" customFormat="1" ht="15.75" thickBot="1" x14ac:dyDescent="0.3">
      <c r="A26" s="16"/>
      <c r="B26" s="17"/>
      <c r="C26" s="16"/>
      <c r="D26" s="16"/>
      <c r="E26" s="17"/>
      <c r="F26" s="16"/>
      <c r="G26" s="16"/>
      <c r="H26" s="16"/>
      <c r="I26" s="16"/>
      <c r="J26" s="17"/>
      <c r="K26" s="16"/>
      <c r="L26" s="16"/>
      <c r="M26" s="16"/>
      <c r="N26" s="16"/>
      <c r="O26" s="16"/>
      <c r="P26" s="17"/>
      <c r="Q26" s="16"/>
      <c r="R26" s="16"/>
      <c r="S26" s="16"/>
      <c r="T26" s="16"/>
      <c r="U26" s="16"/>
      <c r="V26" s="17">
        <f>R22</f>
        <v>27.666666666666664</v>
      </c>
      <c r="W26" s="16">
        <f>V26+W27</f>
        <v>29.499999999999996</v>
      </c>
      <c r="X26" s="16"/>
      <c r="Y26" s="16"/>
      <c r="Z26" s="16"/>
      <c r="AA26" s="16"/>
      <c r="AB26" s="16"/>
      <c r="AC26" s="16"/>
    </row>
    <row r="27" spans="1:29" ht="15.75" thickBot="1" x14ac:dyDescent="0.3">
      <c r="B27" s="2"/>
      <c r="L27" s="2"/>
      <c r="V27" s="18" t="s">
        <v>18</v>
      </c>
      <c r="W27" s="19">
        <f>'Questions &amp; Data'!U17</f>
        <v>1.8333333333333333</v>
      </c>
    </row>
    <row r="28" spans="1:29" s="15" customFormat="1" x14ac:dyDescent="0.25">
      <c r="A28" s="16"/>
      <c r="B28" s="17"/>
      <c r="C28" s="16"/>
      <c r="D28" s="16"/>
      <c r="E28" s="17"/>
      <c r="F28" s="16"/>
      <c r="G28" s="16"/>
      <c r="H28" s="16"/>
      <c r="I28" s="16"/>
      <c r="J28" s="17"/>
      <c r="K28" s="16"/>
      <c r="L28" s="16"/>
      <c r="M28" s="16"/>
      <c r="N28" s="16"/>
      <c r="O28" s="16"/>
      <c r="P28" s="17"/>
      <c r="Q28" s="16"/>
      <c r="R28" s="16"/>
      <c r="S28" s="16"/>
      <c r="T28" s="16"/>
      <c r="U28" s="16"/>
      <c r="V28" s="16">
        <f>W28-W27</f>
        <v>39.999999999999993</v>
      </c>
      <c r="W28" s="16">
        <f>AA20</f>
        <v>41.833333333333329</v>
      </c>
      <c r="X28" s="16"/>
      <c r="Y28" s="16"/>
      <c r="Z28" s="16"/>
      <c r="AA28" s="16"/>
      <c r="AB28" s="16"/>
      <c r="AC28" s="1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W65"/>
  <sheetViews>
    <sheetView zoomScale="75" zoomScaleNormal="75" workbookViewId="0">
      <selection activeCell="AW18" sqref="AW18:AZ20"/>
    </sheetView>
  </sheetViews>
  <sheetFormatPr defaultRowHeight="15" x14ac:dyDescent="0.25"/>
  <cols>
    <col min="3" max="3" width="10" bestFit="1" customWidth="1"/>
    <col min="4" max="4" width="6.140625" customWidth="1"/>
    <col min="6" max="132" width="1.7109375" customWidth="1"/>
  </cols>
  <sheetData>
    <row r="1" spans="2:127" s="20" customFormat="1" x14ac:dyDescent="0.25">
      <c r="F1" s="219">
        <v>0</v>
      </c>
      <c r="G1" s="219"/>
      <c r="H1" s="219">
        <f>F1+1</f>
        <v>1</v>
      </c>
      <c r="I1" s="219"/>
      <c r="J1" s="219">
        <f t="shared" ref="J1" si="0">H1+1</f>
        <v>2</v>
      </c>
      <c r="K1" s="219"/>
      <c r="L1" s="219">
        <f t="shared" ref="L1" si="1">J1+1</f>
        <v>3</v>
      </c>
      <c r="M1" s="219"/>
      <c r="N1" s="219">
        <f t="shared" ref="N1" si="2">L1+1</f>
        <v>4</v>
      </c>
      <c r="O1" s="219"/>
      <c r="P1" s="219">
        <f t="shared" ref="P1" si="3">N1+1</f>
        <v>5</v>
      </c>
      <c r="Q1" s="219"/>
      <c r="R1" s="219">
        <f t="shared" ref="R1" si="4">P1+1</f>
        <v>6</v>
      </c>
      <c r="S1" s="219"/>
      <c r="T1" s="219">
        <f t="shared" ref="T1" si="5">R1+1</f>
        <v>7</v>
      </c>
      <c r="U1" s="219"/>
      <c r="V1" s="219">
        <f t="shared" ref="V1" si="6">T1+1</f>
        <v>8</v>
      </c>
      <c r="W1" s="219"/>
      <c r="X1" s="219">
        <f t="shared" ref="X1" si="7">V1+1</f>
        <v>9</v>
      </c>
      <c r="Y1" s="219"/>
      <c r="Z1" s="219">
        <f t="shared" ref="Z1" si="8">X1+1</f>
        <v>10</v>
      </c>
      <c r="AA1" s="219"/>
      <c r="AB1" s="219">
        <f t="shared" ref="AB1" si="9">Z1+1</f>
        <v>11</v>
      </c>
      <c r="AC1" s="219"/>
      <c r="AD1" s="219">
        <f t="shared" ref="AD1" si="10">AB1+1</f>
        <v>12</v>
      </c>
      <c r="AE1" s="219"/>
      <c r="AF1" s="219">
        <f t="shared" ref="AF1" si="11">AD1+1</f>
        <v>13</v>
      </c>
      <c r="AG1" s="219"/>
      <c r="AH1" s="219">
        <f t="shared" ref="AH1" si="12">AF1+1</f>
        <v>14</v>
      </c>
      <c r="AI1" s="219"/>
      <c r="AJ1" s="219">
        <f t="shared" ref="AJ1" si="13">AH1+1</f>
        <v>15</v>
      </c>
      <c r="AK1" s="219"/>
      <c r="AL1" s="219">
        <f t="shared" ref="AL1" si="14">AJ1+1</f>
        <v>16</v>
      </c>
      <c r="AM1" s="219"/>
      <c r="AN1" s="219">
        <f t="shared" ref="AN1" si="15">AL1+1</f>
        <v>17</v>
      </c>
      <c r="AO1" s="219"/>
      <c r="AP1" s="219">
        <f t="shared" ref="AP1" si="16">AN1+1</f>
        <v>18</v>
      </c>
      <c r="AQ1" s="219"/>
      <c r="AR1" s="219">
        <f t="shared" ref="AR1" si="17">AP1+1</f>
        <v>19</v>
      </c>
      <c r="AS1" s="219"/>
      <c r="AT1" s="219">
        <f t="shared" ref="AT1" si="18">AR1+1</f>
        <v>20</v>
      </c>
      <c r="AU1" s="219"/>
      <c r="AV1" s="219">
        <f t="shared" ref="AV1" si="19">AT1+1</f>
        <v>21</v>
      </c>
      <c r="AW1" s="219"/>
      <c r="AX1" s="219">
        <f t="shared" ref="AX1" si="20">AV1+1</f>
        <v>22</v>
      </c>
      <c r="AY1" s="219"/>
      <c r="AZ1" s="219">
        <f t="shared" ref="AZ1" si="21">AX1+1</f>
        <v>23</v>
      </c>
      <c r="BA1" s="219"/>
      <c r="BB1" s="219">
        <f t="shared" ref="BB1" si="22">AZ1+1</f>
        <v>24</v>
      </c>
      <c r="BC1" s="219"/>
      <c r="BD1" s="219">
        <f t="shared" ref="BD1" si="23">BB1+1</f>
        <v>25</v>
      </c>
      <c r="BE1" s="219"/>
      <c r="BF1" s="219">
        <f t="shared" ref="BF1" si="24">BD1+1</f>
        <v>26</v>
      </c>
      <c r="BG1" s="219"/>
      <c r="BH1" s="219">
        <f t="shared" ref="BH1" si="25">BF1+1</f>
        <v>27</v>
      </c>
      <c r="BI1" s="219"/>
      <c r="BJ1" s="219">
        <f t="shared" ref="BJ1" si="26">BH1+1</f>
        <v>28</v>
      </c>
      <c r="BK1" s="219"/>
      <c r="BL1" s="219">
        <f t="shared" ref="BL1" si="27">BJ1+1</f>
        <v>29</v>
      </c>
      <c r="BM1" s="219"/>
      <c r="BN1" s="219">
        <f t="shared" ref="BN1" si="28">BL1+1</f>
        <v>30</v>
      </c>
      <c r="BO1" s="219"/>
      <c r="BP1" s="219">
        <f t="shared" ref="BP1" si="29">BN1+1</f>
        <v>31</v>
      </c>
      <c r="BQ1" s="219"/>
      <c r="BR1" s="219">
        <f t="shared" ref="BR1" si="30">BP1+1</f>
        <v>32</v>
      </c>
      <c r="BS1" s="219"/>
      <c r="BT1" s="219">
        <f t="shared" ref="BT1" si="31">BR1+1</f>
        <v>33</v>
      </c>
      <c r="BU1" s="219"/>
      <c r="BV1" s="219">
        <f t="shared" ref="BV1" si="32">BT1+1</f>
        <v>34</v>
      </c>
      <c r="BW1" s="219"/>
      <c r="BX1" s="219">
        <f t="shared" ref="BX1" si="33">BV1+1</f>
        <v>35</v>
      </c>
      <c r="BY1" s="219"/>
      <c r="BZ1" s="219">
        <f t="shared" ref="BZ1" si="34">BX1+1</f>
        <v>36</v>
      </c>
      <c r="CA1" s="219"/>
      <c r="CB1" s="219">
        <f t="shared" ref="CB1" si="35">BZ1+1</f>
        <v>37</v>
      </c>
      <c r="CC1" s="219"/>
      <c r="CD1" s="219">
        <f t="shared" ref="CD1" si="36">CB1+1</f>
        <v>38</v>
      </c>
      <c r="CE1" s="219"/>
      <c r="CF1" s="219">
        <f t="shared" ref="CF1" si="37">CD1+1</f>
        <v>39</v>
      </c>
      <c r="CG1" s="219"/>
      <c r="CH1" s="219">
        <f t="shared" ref="CH1" si="38">CF1+1</f>
        <v>40</v>
      </c>
      <c r="CI1" s="219"/>
      <c r="CJ1" s="219">
        <f t="shared" ref="CJ1" si="39">CH1+1</f>
        <v>41</v>
      </c>
      <c r="CK1" s="219"/>
      <c r="CL1" s="219">
        <f t="shared" ref="CL1" si="40">CJ1+1</f>
        <v>42</v>
      </c>
      <c r="CM1" s="219"/>
      <c r="CN1" s="219">
        <f t="shared" ref="CN1" si="41">CL1+1</f>
        <v>43</v>
      </c>
      <c r="CO1" s="219"/>
      <c r="CP1" s="219">
        <f t="shared" ref="CP1" si="42">CN1+1</f>
        <v>44</v>
      </c>
      <c r="CQ1" s="219"/>
      <c r="CR1" s="219">
        <f t="shared" ref="CR1" si="43">CP1+1</f>
        <v>45</v>
      </c>
      <c r="CS1" s="219"/>
      <c r="CT1" s="219">
        <f t="shared" ref="CT1" si="44">CR1+1</f>
        <v>46</v>
      </c>
      <c r="CU1" s="219"/>
      <c r="CV1" s="219">
        <f t="shared" ref="CV1" si="45">CT1+1</f>
        <v>47</v>
      </c>
      <c r="CW1" s="219"/>
      <c r="CX1" s="219">
        <f t="shared" ref="CX1" si="46">CV1+1</f>
        <v>48</v>
      </c>
      <c r="CY1" s="219"/>
      <c r="CZ1" s="219">
        <f t="shared" ref="CZ1" si="47">CX1+1</f>
        <v>49</v>
      </c>
      <c r="DA1" s="219"/>
      <c r="DB1" s="219">
        <f t="shared" ref="DB1" si="48">CZ1+1</f>
        <v>50</v>
      </c>
      <c r="DC1" s="219"/>
      <c r="DD1" s="219">
        <f t="shared" ref="DD1" si="49">DB1+1</f>
        <v>51</v>
      </c>
      <c r="DE1" s="219"/>
      <c r="DF1" s="219">
        <f t="shared" ref="DF1" si="50">DD1+1</f>
        <v>52</v>
      </c>
      <c r="DG1" s="219"/>
      <c r="DH1" s="219">
        <f t="shared" ref="DH1" si="51">DF1+1</f>
        <v>53</v>
      </c>
      <c r="DI1" s="219"/>
      <c r="DJ1" s="219">
        <f t="shared" ref="DJ1" si="52">DH1+1</f>
        <v>54</v>
      </c>
      <c r="DK1" s="219"/>
      <c r="DL1" s="219">
        <f t="shared" ref="DL1" si="53">DJ1+1</f>
        <v>55</v>
      </c>
      <c r="DM1" s="219"/>
      <c r="DN1" s="219">
        <f t="shared" ref="DN1" si="54">DL1+1</f>
        <v>56</v>
      </c>
      <c r="DO1" s="219"/>
      <c r="DP1" s="219">
        <f t="shared" ref="DP1" si="55">DN1+1</f>
        <v>57</v>
      </c>
      <c r="DQ1" s="219"/>
      <c r="DR1" s="219">
        <f t="shared" ref="DR1" si="56">DP1+1</f>
        <v>58</v>
      </c>
      <c r="DS1" s="219"/>
      <c r="DT1" s="219">
        <f t="shared" ref="DT1" si="57">DR1+1</f>
        <v>59</v>
      </c>
      <c r="DU1" s="219"/>
      <c r="DV1" s="219">
        <f t="shared" ref="DV1" si="58">DT1+1</f>
        <v>60</v>
      </c>
      <c r="DW1" s="219"/>
    </row>
    <row r="2" spans="2:127" ht="15.75" thickBot="1" x14ac:dyDescent="0.3">
      <c r="B2" s="14" t="str">
        <f>'Questions &amp; Data'!N2</f>
        <v>Activity</v>
      </c>
      <c r="C2" s="14" t="s">
        <v>25</v>
      </c>
      <c r="D2" s="14" t="str">
        <f>'Questions &amp; Data'!W2</f>
        <v>Slack</v>
      </c>
      <c r="E2" s="14" t="s">
        <v>45</v>
      </c>
      <c r="F2" s="14"/>
      <c r="G2" s="35"/>
      <c r="H2" s="36"/>
      <c r="I2" s="43"/>
      <c r="J2" s="43"/>
      <c r="K2" s="35"/>
      <c r="L2" s="36"/>
      <c r="M2" s="43"/>
      <c r="N2" s="43"/>
      <c r="O2" s="35"/>
      <c r="P2" s="41"/>
      <c r="Q2" s="44"/>
      <c r="R2" s="44"/>
      <c r="S2" s="42"/>
      <c r="T2" s="41"/>
      <c r="U2" s="44"/>
      <c r="V2" s="44"/>
      <c r="W2" s="42"/>
      <c r="X2" s="41"/>
      <c r="Y2" s="44"/>
      <c r="Z2" s="44"/>
      <c r="AA2" s="35"/>
      <c r="AB2" s="36"/>
      <c r="AC2" s="43"/>
      <c r="AD2" s="43"/>
      <c r="AE2" s="35"/>
      <c r="AF2" s="36"/>
      <c r="AG2" s="43"/>
      <c r="AH2" s="43"/>
      <c r="AI2" s="35"/>
      <c r="AJ2" s="41"/>
      <c r="AK2" s="44"/>
      <c r="AL2" s="44"/>
      <c r="AM2" s="42"/>
      <c r="AN2" s="41"/>
      <c r="AO2" s="44"/>
      <c r="AP2" s="44"/>
      <c r="AQ2" s="42"/>
      <c r="AR2" s="41"/>
      <c r="AS2" s="44"/>
      <c r="AT2" s="44"/>
      <c r="AU2" s="35"/>
      <c r="AV2" s="36"/>
      <c r="AW2" s="43"/>
      <c r="AX2" s="43"/>
      <c r="AY2" s="35"/>
      <c r="AZ2" s="36"/>
      <c r="BA2" s="43"/>
      <c r="BB2" s="80"/>
      <c r="BC2" s="43"/>
      <c r="BD2" s="41"/>
      <c r="BE2" s="44"/>
      <c r="BF2" s="44"/>
      <c r="BG2" s="42"/>
      <c r="BH2" s="41"/>
      <c r="BI2" s="44"/>
      <c r="BJ2" s="44"/>
      <c r="BK2" s="42"/>
      <c r="BL2" s="41"/>
      <c r="BM2" s="44"/>
      <c r="BN2" s="44"/>
      <c r="BO2" s="35"/>
      <c r="BP2" s="36"/>
      <c r="BQ2" s="43"/>
      <c r="BR2" s="43"/>
      <c r="BS2" s="35"/>
      <c r="BT2" s="36"/>
      <c r="BU2" s="43"/>
      <c r="BV2" s="43"/>
      <c r="BW2" s="35"/>
      <c r="BX2" s="41"/>
      <c r="BY2" s="44"/>
      <c r="BZ2" s="44"/>
      <c r="CA2" s="42"/>
      <c r="CB2" s="41"/>
      <c r="CC2" s="44"/>
      <c r="CD2" s="44"/>
      <c r="CE2" s="42"/>
      <c r="CF2" s="41"/>
      <c r="CG2" s="44"/>
      <c r="CH2" s="44"/>
      <c r="CI2" s="35"/>
      <c r="CJ2" s="36"/>
      <c r="CK2" s="43"/>
      <c r="CL2" s="43"/>
      <c r="CM2" s="35"/>
      <c r="CN2" s="36"/>
      <c r="CO2" s="43"/>
      <c r="CP2" s="43"/>
      <c r="CQ2" s="35"/>
      <c r="CR2" s="41"/>
      <c r="CS2" s="44"/>
      <c r="CT2" s="44"/>
      <c r="CU2" s="42"/>
      <c r="CV2" s="41"/>
      <c r="CW2" s="44"/>
      <c r="CX2" s="44"/>
      <c r="CY2" s="42"/>
      <c r="CZ2" s="41"/>
      <c r="DA2" s="44"/>
      <c r="DB2" s="44"/>
      <c r="DC2" s="35"/>
      <c r="DD2" s="36"/>
      <c r="DE2" s="43"/>
      <c r="DF2" s="43"/>
      <c r="DG2" s="35"/>
      <c r="DH2" s="36"/>
      <c r="DI2" s="43"/>
      <c r="DJ2" s="43"/>
      <c r="DK2" s="35"/>
      <c r="DL2" s="41"/>
      <c r="DM2" s="44"/>
      <c r="DN2" s="44"/>
      <c r="DO2" s="42"/>
      <c r="DP2" s="41"/>
      <c r="DQ2" s="44"/>
      <c r="DR2" s="44"/>
      <c r="DS2" s="42"/>
      <c r="DT2" s="41"/>
      <c r="DU2" s="44"/>
      <c r="DV2" s="41"/>
      <c r="DW2" s="37"/>
    </row>
    <row r="3" spans="2:127" x14ac:dyDescent="0.25">
      <c r="B3" s="14"/>
      <c r="C3" s="14"/>
      <c r="D3" s="14"/>
      <c r="E3" s="14"/>
      <c r="F3" s="14"/>
      <c r="G3" s="57"/>
      <c r="H3" s="58"/>
      <c r="I3" s="59"/>
      <c r="J3" s="59"/>
      <c r="K3" s="60"/>
      <c r="L3" s="58"/>
      <c r="M3" s="59"/>
      <c r="N3" s="59"/>
      <c r="O3" s="60"/>
      <c r="P3" s="61"/>
      <c r="Q3" s="62"/>
      <c r="R3" s="63"/>
      <c r="S3" s="29"/>
      <c r="T3" s="38"/>
      <c r="U3" s="29"/>
      <c r="V3" s="29"/>
      <c r="W3" s="37"/>
      <c r="X3" s="38"/>
      <c r="Y3" s="29"/>
      <c r="Z3" s="29"/>
      <c r="AA3" s="53"/>
      <c r="AB3" s="54"/>
      <c r="AC3" s="55"/>
      <c r="AD3" s="55"/>
      <c r="AE3" s="53"/>
      <c r="AF3" s="54"/>
      <c r="AG3" s="55"/>
      <c r="AH3" s="55"/>
      <c r="AI3" s="53"/>
      <c r="AJ3" s="38"/>
      <c r="AK3" s="29"/>
      <c r="AL3" s="29"/>
      <c r="AM3" s="37"/>
      <c r="AN3" s="38"/>
      <c r="AO3" s="29"/>
      <c r="AP3" s="29"/>
      <c r="AQ3" s="37"/>
      <c r="AR3" s="38"/>
      <c r="AS3" s="29"/>
      <c r="AT3" s="29"/>
      <c r="AU3" s="53"/>
      <c r="AV3" s="54"/>
      <c r="AW3" s="55"/>
      <c r="AX3" s="55"/>
      <c r="AY3" s="53"/>
      <c r="AZ3" s="54"/>
      <c r="BA3" s="55"/>
      <c r="BB3" s="81"/>
      <c r="BC3" s="55"/>
      <c r="BD3" s="38"/>
      <c r="BE3" s="29"/>
      <c r="BF3" s="29"/>
      <c r="BG3" s="37"/>
      <c r="BH3" s="38"/>
      <c r="BI3" s="29"/>
      <c r="BJ3" s="29"/>
      <c r="BK3" s="37"/>
      <c r="BL3" s="38"/>
      <c r="BM3" s="29"/>
      <c r="BN3" s="29"/>
      <c r="BO3" s="53"/>
      <c r="BP3" s="54"/>
      <c r="BQ3" s="55"/>
      <c r="BR3" s="55"/>
      <c r="BS3" s="53"/>
      <c r="BT3" s="54"/>
      <c r="BU3" s="55"/>
      <c r="BV3" s="55"/>
      <c r="BW3" s="53"/>
      <c r="BX3" s="38"/>
      <c r="BY3" s="29"/>
      <c r="BZ3" s="29"/>
      <c r="CA3" s="37"/>
      <c r="CB3" s="38"/>
      <c r="CC3" s="29"/>
      <c r="CD3" s="29"/>
      <c r="CE3" s="37"/>
      <c r="CF3" s="38"/>
      <c r="CG3" s="29"/>
      <c r="CH3" s="29"/>
      <c r="CI3" s="53"/>
      <c r="CJ3" s="54"/>
      <c r="CK3" s="55"/>
      <c r="CL3" s="55"/>
      <c r="CM3" s="53"/>
      <c r="CN3" s="54"/>
      <c r="CO3" s="55"/>
      <c r="CP3" s="55"/>
      <c r="CQ3" s="53"/>
      <c r="CR3" s="38"/>
      <c r="CS3" s="29"/>
      <c r="CT3" s="29"/>
      <c r="CU3" s="37"/>
      <c r="CV3" s="38"/>
      <c r="CW3" s="29"/>
      <c r="CX3" s="29"/>
      <c r="CY3" s="37"/>
      <c r="CZ3" s="38"/>
      <c r="DA3" s="29"/>
      <c r="DB3" s="29"/>
      <c r="DC3" s="53"/>
      <c r="DD3" s="54"/>
      <c r="DE3" s="55"/>
      <c r="DF3" s="55"/>
      <c r="DG3" s="53"/>
      <c r="DH3" s="54"/>
      <c r="DI3" s="55"/>
      <c r="DJ3" s="55"/>
      <c r="DK3" s="53"/>
      <c r="DL3" s="38"/>
      <c r="DM3" s="29"/>
      <c r="DN3" s="29"/>
      <c r="DO3" s="37"/>
      <c r="DP3" s="38"/>
      <c r="DQ3" s="29"/>
      <c r="DR3" s="29"/>
      <c r="DS3" s="37"/>
      <c r="DT3" s="38"/>
      <c r="DU3" s="29"/>
      <c r="DV3" s="38"/>
      <c r="DW3" s="29"/>
    </row>
    <row r="4" spans="2:127" ht="15.75" customHeight="1" x14ac:dyDescent="0.25">
      <c r="B4" s="14" t="str">
        <f>'Questions &amp; Data'!N3</f>
        <v>A</v>
      </c>
      <c r="C4" s="32">
        <v>6</v>
      </c>
      <c r="D4" s="32">
        <f>'Questions &amp; Data'!W3</f>
        <v>0</v>
      </c>
      <c r="E4" s="31">
        <v>1</v>
      </c>
      <c r="G4" s="64"/>
      <c r="H4" s="65"/>
      <c r="I4" s="56"/>
      <c r="J4" s="56"/>
      <c r="K4" s="66"/>
      <c r="L4" s="65"/>
      <c r="M4" s="56"/>
      <c r="N4" s="56"/>
      <c r="O4" s="66"/>
      <c r="P4" s="65"/>
      <c r="Q4" s="56"/>
      <c r="R4" s="67"/>
      <c r="S4" s="29"/>
      <c r="T4" s="38"/>
      <c r="U4" s="29"/>
      <c r="V4" s="29"/>
      <c r="W4" s="37"/>
      <c r="X4" s="38"/>
      <c r="Y4" s="29"/>
      <c r="Z4" s="29"/>
      <c r="AA4" s="37"/>
      <c r="AB4" s="38"/>
      <c r="AC4" s="29"/>
      <c r="AD4" s="29"/>
      <c r="AE4" s="37"/>
      <c r="AF4" s="38"/>
      <c r="AG4" s="29"/>
      <c r="AH4" s="29"/>
      <c r="AI4" s="37"/>
      <c r="AJ4" s="38"/>
      <c r="AK4" s="29"/>
      <c r="AL4" s="29"/>
      <c r="AM4" s="37"/>
      <c r="AN4" s="38"/>
      <c r="AO4" s="29"/>
      <c r="AP4" s="29"/>
      <c r="AQ4" s="37"/>
      <c r="AR4" s="38"/>
      <c r="AS4" s="29"/>
      <c r="AT4" s="29"/>
      <c r="AU4" s="37"/>
      <c r="AV4" s="38"/>
      <c r="AW4" s="29"/>
      <c r="AX4" s="29"/>
      <c r="AY4" s="37"/>
      <c r="AZ4" s="38"/>
      <c r="BA4" s="29"/>
      <c r="BB4" s="82"/>
      <c r="BC4" s="29"/>
      <c r="BD4" s="38"/>
      <c r="BE4" s="29"/>
      <c r="BF4" s="29"/>
      <c r="BG4" s="37"/>
      <c r="BH4" s="38"/>
      <c r="BI4" s="29"/>
      <c r="BJ4" s="29"/>
      <c r="BK4" s="37"/>
      <c r="BL4" s="38"/>
      <c r="BM4" s="29"/>
      <c r="BN4" s="29"/>
      <c r="BO4" s="37"/>
      <c r="BP4" s="38"/>
      <c r="BQ4" s="29"/>
      <c r="BR4" s="29"/>
      <c r="BS4" s="37"/>
      <c r="BT4" s="38"/>
      <c r="BU4" s="29"/>
      <c r="BV4" s="29"/>
      <c r="BW4" s="37"/>
      <c r="BX4" s="38"/>
      <c r="BY4" s="29"/>
      <c r="BZ4" s="29"/>
      <c r="CA4" s="37"/>
      <c r="CB4" s="38"/>
      <c r="CC4" s="29"/>
      <c r="CD4" s="29"/>
      <c r="CE4" s="37"/>
      <c r="CF4" s="38"/>
      <c r="CG4" s="29"/>
      <c r="CH4" s="29"/>
      <c r="CI4" s="37"/>
      <c r="CJ4" s="38"/>
      <c r="CK4" s="29"/>
      <c r="CL4" s="29"/>
      <c r="CM4" s="37"/>
      <c r="CN4" s="38"/>
      <c r="CO4" s="29"/>
      <c r="CP4" s="29"/>
      <c r="CQ4" s="37"/>
      <c r="CR4" s="38"/>
      <c r="CS4" s="29"/>
      <c r="CT4" s="29"/>
      <c r="CU4" s="37"/>
      <c r="CV4" s="38"/>
      <c r="CW4" s="29"/>
      <c r="CX4" s="29"/>
      <c r="CY4" s="37"/>
      <c r="CZ4" s="38"/>
      <c r="DA4" s="29"/>
      <c r="DB4" s="29"/>
      <c r="DC4" s="37"/>
      <c r="DD4" s="38"/>
      <c r="DE4" s="29"/>
      <c r="DF4" s="29"/>
      <c r="DG4" s="37"/>
      <c r="DH4" s="38"/>
      <c r="DI4" s="29"/>
      <c r="DJ4" s="29"/>
      <c r="DK4" s="37"/>
      <c r="DL4" s="38"/>
      <c r="DM4" s="29"/>
      <c r="DN4" s="29"/>
      <c r="DO4" s="37"/>
      <c r="DP4" s="38"/>
      <c r="DQ4" s="29"/>
      <c r="DR4" s="29"/>
      <c r="DS4" s="37"/>
      <c r="DT4" s="38"/>
      <c r="DU4" s="29"/>
      <c r="DV4" s="38"/>
      <c r="DW4" s="29"/>
    </row>
    <row r="5" spans="2:127" ht="15.75" customHeight="1" thickBot="1" x14ac:dyDescent="0.3">
      <c r="B5" s="14"/>
      <c r="C5" s="21"/>
      <c r="D5" s="32"/>
      <c r="E5" s="31"/>
      <c r="G5" s="68"/>
      <c r="H5" s="69"/>
      <c r="I5" s="70"/>
      <c r="J5" s="70"/>
      <c r="K5" s="71"/>
      <c r="L5" s="69"/>
      <c r="M5" s="70"/>
      <c r="N5" s="70"/>
      <c r="O5" s="71"/>
      <c r="P5" s="69"/>
      <c r="Q5" s="70"/>
      <c r="R5" s="72"/>
      <c r="S5" s="29"/>
      <c r="T5" s="38"/>
      <c r="U5" s="29"/>
      <c r="V5" s="29"/>
      <c r="W5" s="37"/>
      <c r="X5" s="38"/>
      <c r="Y5" s="29"/>
      <c r="Z5" s="29"/>
      <c r="AA5" s="37"/>
      <c r="AB5" s="38"/>
      <c r="AC5" s="29"/>
      <c r="AD5" s="29"/>
      <c r="AE5" s="37"/>
      <c r="AF5" s="38"/>
      <c r="AG5" s="29"/>
      <c r="AH5" s="29"/>
      <c r="AI5" s="37"/>
      <c r="AJ5" s="38"/>
      <c r="AK5" s="29"/>
      <c r="AL5" s="29"/>
      <c r="AM5" s="37"/>
      <c r="AN5" s="38"/>
      <c r="AO5" s="29"/>
      <c r="AP5" s="29"/>
      <c r="AQ5" s="37"/>
      <c r="AR5" s="38"/>
      <c r="AS5" s="29"/>
      <c r="AT5" s="29"/>
      <c r="AU5" s="37"/>
      <c r="AV5" s="38"/>
      <c r="AW5" s="29"/>
      <c r="AX5" s="29"/>
      <c r="AY5" s="37"/>
      <c r="AZ5" s="38"/>
      <c r="BA5" s="29"/>
      <c r="BB5" s="82"/>
      <c r="BC5" s="29"/>
      <c r="BD5" s="38"/>
      <c r="BE5" s="29"/>
      <c r="BF5" s="29"/>
      <c r="BG5" s="37"/>
      <c r="BH5" s="38"/>
      <c r="BI5" s="29"/>
      <c r="BJ5" s="29"/>
      <c r="BK5" s="37"/>
      <c r="BL5" s="38"/>
      <c r="BM5" s="29"/>
      <c r="BN5" s="29"/>
      <c r="BO5" s="37"/>
      <c r="BP5" s="38"/>
      <c r="BQ5" s="29"/>
      <c r="BR5" s="29"/>
      <c r="BS5" s="37"/>
      <c r="BT5" s="38"/>
      <c r="BU5" s="29"/>
      <c r="BV5" s="29"/>
      <c r="BW5" s="37"/>
      <c r="BX5" s="38"/>
      <c r="BY5" s="29"/>
      <c r="BZ5" s="29"/>
      <c r="CA5" s="37"/>
      <c r="CB5" s="38"/>
      <c r="CC5" s="29"/>
      <c r="CD5" s="29"/>
      <c r="CE5" s="37"/>
      <c r="CF5" s="38"/>
      <c r="CG5" s="29"/>
      <c r="CH5" s="29"/>
      <c r="CI5" s="37"/>
      <c r="CJ5" s="38"/>
      <c r="CK5" s="29"/>
      <c r="CL5" s="29"/>
      <c r="CM5" s="37"/>
      <c r="CN5" s="38"/>
      <c r="CO5" s="29"/>
      <c r="CP5" s="29"/>
      <c r="CQ5" s="37"/>
      <c r="CR5" s="38"/>
      <c r="CS5" s="29"/>
      <c r="CT5" s="29"/>
      <c r="CU5" s="37"/>
      <c r="CV5" s="38"/>
      <c r="CW5" s="29"/>
      <c r="CX5" s="29"/>
      <c r="CY5" s="37"/>
      <c r="CZ5" s="38"/>
      <c r="DA5" s="29"/>
      <c r="DB5" s="29"/>
      <c r="DC5" s="37"/>
      <c r="DD5" s="38"/>
      <c r="DE5" s="29"/>
      <c r="DF5" s="29"/>
      <c r="DG5" s="37"/>
      <c r="DH5" s="38"/>
      <c r="DI5" s="29"/>
      <c r="DJ5" s="29"/>
      <c r="DK5" s="37"/>
      <c r="DL5" s="38"/>
      <c r="DM5" s="29"/>
      <c r="DN5" s="29"/>
      <c r="DO5" s="37"/>
      <c r="DP5" s="38"/>
      <c r="DQ5" s="29"/>
      <c r="DR5" s="29"/>
      <c r="DS5" s="37"/>
      <c r="DT5" s="38"/>
      <c r="DU5" s="29"/>
      <c r="DV5" s="38"/>
      <c r="DW5" s="29"/>
    </row>
    <row r="6" spans="2:127" ht="15.75" customHeight="1" x14ac:dyDescent="0.25">
      <c r="B6" s="14"/>
      <c r="C6" s="32"/>
      <c r="D6" s="32"/>
      <c r="E6" s="31"/>
      <c r="G6" s="37"/>
      <c r="H6" s="38"/>
      <c r="I6" s="29"/>
      <c r="J6" s="29"/>
      <c r="K6" s="37"/>
      <c r="L6" s="38"/>
      <c r="M6" s="29"/>
      <c r="N6" s="29"/>
      <c r="O6" s="37"/>
      <c r="P6" s="38"/>
      <c r="Q6" s="29"/>
      <c r="R6" s="29"/>
      <c r="S6" s="73"/>
      <c r="T6" s="61"/>
      <c r="U6" s="62"/>
      <c r="V6" s="62"/>
      <c r="W6" s="74"/>
      <c r="X6" s="61"/>
      <c r="Y6" s="62"/>
      <c r="Z6" s="62"/>
      <c r="AA6" s="74"/>
      <c r="AB6" s="61"/>
      <c r="AC6" s="62"/>
      <c r="AD6" s="62"/>
      <c r="AE6" s="51"/>
      <c r="AF6" s="52"/>
      <c r="AG6" s="28"/>
      <c r="AH6" s="26"/>
      <c r="AI6" s="29"/>
      <c r="AJ6" s="38"/>
      <c r="AK6" s="29"/>
      <c r="AL6" s="29"/>
      <c r="AM6" s="37"/>
      <c r="AN6" s="38"/>
      <c r="AO6" s="29"/>
      <c r="AP6" s="29"/>
      <c r="AQ6" s="37"/>
      <c r="AR6" s="38"/>
      <c r="AS6" s="29"/>
      <c r="AT6" s="29"/>
      <c r="AU6" s="37"/>
      <c r="AV6" s="38"/>
      <c r="AW6" s="29"/>
      <c r="AX6" s="29"/>
      <c r="AY6" s="37"/>
      <c r="AZ6" s="38"/>
      <c r="BA6" s="29"/>
      <c r="BB6" s="82"/>
      <c r="BC6" s="29"/>
      <c r="BD6" s="38"/>
      <c r="BE6" s="29"/>
      <c r="BF6" s="29"/>
      <c r="BG6" s="37"/>
      <c r="BH6" s="38"/>
      <c r="BI6" s="29"/>
      <c r="BJ6" s="29"/>
      <c r="BK6" s="37"/>
      <c r="BL6" s="38"/>
      <c r="BM6" s="29"/>
      <c r="BN6" s="29"/>
      <c r="BO6" s="37"/>
      <c r="BP6" s="38"/>
      <c r="BQ6" s="29"/>
      <c r="BR6" s="29"/>
      <c r="BS6" s="37"/>
      <c r="BT6" s="38"/>
      <c r="BU6" s="29"/>
      <c r="BV6" s="29"/>
      <c r="BW6" s="37"/>
      <c r="BX6" s="38"/>
      <c r="BY6" s="29"/>
      <c r="BZ6" s="29"/>
      <c r="CA6" s="37"/>
      <c r="CB6" s="38"/>
      <c r="CC6" s="29"/>
      <c r="CD6" s="29"/>
      <c r="CE6" s="37"/>
      <c r="CF6" s="38"/>
      <c r="CG6" s="29"/>
      <c r="CH6" s="29"/>
      <c r="CI6" s="37"/>
      <c r="CJ6" s="38"/>
      <c r="CK6" s="29"/>
      <c r="CL6" s="29"/>
      <c r="CM6" s="37"/>
      <c r="CN6" s="38"/>
      <c r="CO6" s="29"/>
      <c r="CP6" s="29"/>
      <c r="CQ6" s="37"/>
      <c r="CR6" s="38"/>
      <c r="CS6" s="29"/>
      <c r="CT6" s="29"/>
      <c r="CU6" s="37"/>
      <c r="CV6" s="38"/>
      <c r="CW6" s="29"/>
      <c r="CX6" s="29"/>
      <c r="CY6" s="37"/>
      <c r="CZ6" s="38"/>
      <c r="DA6" s="29"/>
      <c r="DB6" s="29"/>
      <c r="DC6" s="37"/>
      <c r="DD6" s="38"/>
      <c r="DE6" s="29"/>
      <c r="DF6" s="29"/>
      <c r="DG6" s="37"/>
      <c r="DH6" s="38"/>
      <c r="DI6" s="29"/>
      <c r="DJ6" s="29"/>
      <c r="DK6" s="37"/>
      <c r="DL6" s="38"/>
      <c r="DM6" s="29"/>
      <c r="DN6" s="29"/>
      <c r="DO6" s="37"/>
      <c r="DP6" s="38"/>
      <c r="DQ6" s="29"/>
      <c r="DR6" s="29"/>
      <c r="DS6" s="37"/>
      <c r="DT6" s="38"/>
      <c r="DU6" s="29"/>
      <c r="DV6" s="38"/>
      <c r="DW6" s="29"/>
    </row>
    <row r="7" spans="2:127" x14ac:dyDescent="0.25">
      <c r="B7" s="14" t="str">
        <f>'Questions &amp; Data'!N4</f>
        <v>B</v>
      </c>
      <c r="C7" s="32">
        <v>8</v>
      </c>
      <c r="D7" s="32">
        <f>'Questions &amp; Data'!W4</f>
        <v>0</v>
      </c>
      <c r="E7" s="31">
        <v>0.75</v>
      </c>
      <c r="G7" s="37"/>
      <c r="H7" s="38"/>
      <c r="I7" s="29"/>
      <c r="J7" s="29"/>
      <c r="K7" s="37"/>
      <c r="L7" s="38"/>
      <c r="M7" s="29"/>
      <c r="N7" s="29"/>
      <c r="O7" s="37"/>
      <c r="P7" s="38"/>
      <c r="Q7" s="29"/>
      <c r="R7" s="29"/>
      <c r="S7" s="64"/>
      <c r="T7" s="65"/>
      <c r="U7" s="56"/>
      <c r="V7" s="56"/>
      <c r="W7" s="66"/>
      <c r="X7" s="65"/>
      <c r="Y7" s="56"/>
      <c r="Z7" s="56"/>
      <c r="AA7" s="66"/>
      <c r="AB7" s="65"/>
      <c r="AC7" s="56"/>
      <c r="AD7" s="56"/>
      <c r="AE7" s="37"/>
      <c r="AF7" s="38"/>
      <c r="AG7" s="29"/>
      <c r="AH7" s="23"/>
      <c r="AI7" s="29"/>
      <c r="AJ7" s="38"/>
      <c r="AK7" s="29"/>
      <c r="AL7" s="29"/>
      <c r="AM7" s="37"/>
      <c r="AN7" s="38"/>
      <c r="AO7" s="29"/>
      <c r="AP7" s="29"/>
      <c r="AQ7" s="37"/>
      <c r="AR7" s="38"/>
      <c r="AS7" s="29"/>
      <c r="AT7" s="29"/>
      <c r="AU7" s="37"/>
      <c r="AV7" s="38"/>
      <c r="AW7" s="29"/>
      <c r="AX7" s="29"/>
      <c r="AY7" s="37"/>
      <c r="AZ7" s="38"/>
      <c r="BA7" s="29"/>
      <c r="BB7" s="82"/>
      <c r="BC7" s="29"/>
      <c r="BD7" s="38"/>
      <c r="BE7" s="29"/>
      <c r="BF7" s="29"/>
      <c r="BG7" s="37"/>
      <c r="BH7" s="38"/>
      <c r="BI7" s="29"/>
      <c r="BJ7" s="29"/>
      <c r="BK7" s="37"/>
      <c r="BL7" s="38"/>
      <c r="BM7" s="29"/>
      <c r="BN7" s="29"/>
      <c r="BO7" s="37"/>
      <c r="BP7" s="38"/>
      <c r="BQ7" s="29"/>
      <c r="BR7" s="29"/>
      <c r="BS7" s="37"/>
      <c r="BT7" s="38"/>
      <c r="BU7" s="29"/>
      <c r="BV7" s="29"/>
      <c r="BW7" s="37"/>
      <c r="BX7" s="38"/>
      <c r="BY7" s="29"/>
      <c r="BZ7" s="29"/>
      <c r="CA7" s="37"/>
      <c r="CB7" s="38"/>
      <c r="CC7" s="29"/>
      <c r="CD7" s="29"/>
      <c r="CE7" s="37"/>
      <c r="CF7" s="38"/>
      <c r="CG7" s="29"/>
      <c r="CH7" s="29"/>
      <c r="CI7" s="37"/>
      <c r="CJ7" s="38"/>
      <c r="CK7" s="29"/>
      <c r="CL7" s="29"/>
      <c r="CM7" s="37"/>
      <c r="CN7" s="38"/>
      <c r="CO7" s="29"/>
      <c r="CP7" s="29"/>
      <c r="CQ7" s="37"/>
      <c r="CR7" s="38"/>
      <c r="CS7" s="29"/>
      <c r="CT7" s="29"/>
      <c r="CU7" s="37"/>
      <c r="CV7" s="38"/>
      <c r="CW7" s="29"/>
      <c r="CX7" s="29"/>
      <c r="CY7" s="37"/>
      <c r="CZ7" s="38"/>
      <c r="DA7" s="29"/>
      <c r="DB7" s="29"/>
      <c r="DC7" s="37"/>
      <c r="DD7" s="38"/>
      <c r="DE7" s="29"/>
      <c r="DF7" s="29"/>
      <c r="DG7" s="37"/>
      <c r="DH7" s="38"/>
      <c r="DI7" s="29"/>
      <c r="DJ7" s="29"/>
      <c r="DK7" s="37"/>
      <c r="DL7" s="38"/>
      <c r="DM7" s="29"/>
      <c r="DN7" s="29"/>
      <c r="DO7" s="37"/>
      <c r="DP7" s="38"/>
      <c r="DQ7" s="29"/>
      <c r="DR7" s="29"/>
      <c r="DS7" s="37"/>
      <c r="DT7" s="38"/>
      <c r="DU7" s="29"/>
      <c r="DV7" s="38"/>
      <c r="DW7" s="29"/>
    </row>
    <row r="8" spans="2:127" ht="15.75" thickBot="1" x14ac:dyDescent="0.3">
      <c r="B8" s="14"/>
      <c r="C8" s="21"/>
      <c r="D8" s="32"/>
      <c r="E8" s="31"/>
      <c r="G8" s="37"/>
      <c r="H8" s="38"/>
      <c r="I8" s="29"/>
      <c r="J8" s="29"/>
      <c r="K8" s="37"/>
      <c r="L8" s="38"/>
      <c r="M8" s="29"/>
      <c r="N8" s="29"/>
      <c r="O8" s="37"/>
      <c r="P8" s="38"/>
      <c r="Q8" s="29"/>
      <c r="R8" s="29"/>
      <c r="S8" s="68"/>
      <c r="T8" s="69"/>
      <c r="U8" s="70"/>
      <c r="V8" s="70"/>
      <c r="W8" s="71"/>
      <c r="X8" s="69"/>
      <c r="Y8" s="70"/>
      <c r="Z8" s="70"/>
      <c r="AA8" s="71"/>
      <c r="AB8" s="69"/>
      <c r="AC8" s="70"/>
      <c r="AD8" s="70"/>
      <c r="AE8" s="48"/>
      <c r="AF8" s="49"/>
      <c r="AG8" s="30"/>
      <c r="AH8" s="25"/>
      <c r="AI8" s="29"/>
      <c r="AJ8" s="38"/>
      <c r="AK8" s="29"/>
      <c r="AL8" s="29"/>
      <c r="AM8" s="37"/>
      <c r="AN8" s="38"/>
      <c r="AO8" s="29"/>
      <c r="AP8" s="29"/>
      <c r="AQ8" s="37"/>
      <c r="AR8" s="38"/>
      <c r="AS8" s="29"/>
      <c r="AT8" s="29"/>
      <c r="AU8" s="37"/>
      <c r="AV8" s="38"/>
      <c r="AW8" s="29"/>
      <c r="AX8" s="29"/>
      <c r="AY8" s="37"/>
      <c r="AZ8" s="38"/>
      <c r="BA8" s="29"/>
      <c r="BB8" s="82"/>
      <c r="BC8" s="29"/>
      <c r="BD8" s="38"/>
      <c r="BE8" s="29"/>
      <c r="BF8" s="29"/>
      <c r="BG8" s="37"/>
      <c r="BH8" s="38"/>
      <c r="BI8" s="29"/>
      <c r="BJ8" s="29"/>
      <c r="BK8" s="37"/>
      <c r="BL8" s="38"/>
      <c r="BM8" s="29"/>
      <c r="BN8" s="29"/>
      <c r="BO8" s="37"/>
      <c r="BP8" s="38"/>
      <c r="BQ8" s="29"/>
      <c r="BR8" s="29"/>
      <c r="BS8" s="37"/>
      <c r="BT8" s="38"/>
      <c r="BU8" s="29"/>
      <c r="BV8" s="29"/>
      <c r="BW8" s="37"/>
      <c r="BX8" s="38"/>
      <c r="BY8" s="29"/>
      <c r="BZ8" s="29"/>
      <c r="CA8" s="37"/>
      <c r="CB8" s="38"/>
      <c r="CC8" s="29"/>
      <c r="CD8" s="29"/>
      <c r="CE8" s="37"/>
      <c r="CF8" s="38"/>
      <c r="CG8" s="29"/>
      <c r="CH8" s="29"/>
      <c r="CI8" s="37"/>
      <c r="CJ8" s="38"/>
      <c r="CK8" s="29"/>
      <c r="CL8" s="29"/>
      <c r="CM8" s="37"/>
      <c r="CN8" s="38"/>
      <c r="CO8" s="29"/>
      <c r="CP8" s="29"/>
      <c r="CQ8" s="37"/>
      <c r="CR8" s="38"/>
      <c r="CS8" s="29"/>
      <c r="CT8" s="29"/>
      <c r="CU8" s="37"/>
      <c r="CV8" s="38"/>
      <c r="CW8" s="29"/>
      <c r="CX8" s="29"/>
      <c r="CY8" s="37"/>
      <c r="CZ8" s="38"/>
      <c r="DA8" s="29"/>
      <c r="DB8" s="29"/>
      <c r="DC8" s="37"/>
      <c r="DD8" s="38"/>
      <c r="DE8" s="29"/>
      <c r="DF8" s="29"/>
      <c r="DG8" s="37"/>
      <c r="DH8" s="38"/>
      <c r="DI8" s="29"/>
      <c r="DJ8" s="29"/>
      <c r="DK8" s="37"/>
      <c r="DL8" s="38"/>
      <c r="DM8" s="29"/>
      <c r="DN8" s="29"/>
      <c r="DO8" s="37"/>
      <c r="DP8" s="38"/>
      <c r="DQ8" s="29"/>
      <c r="DR8" s="29"/>
      <c r="DS8" s="37"/>
      <c r="DT8" s="38"/>
      <c r="DU8" s="29"/>
      <c r="DV8" s="38"/>
      <c r="DW8" s="29"/>
    </row>
    <row r="9" spans="2:127" ht="15.75" thickBot="1" x14ac:dyDescent="0.3">
      <c r="B9" s="14"/>
      <c r="C9" s="32"/>
      <c r="D9" s="32"/>
      <c r="E9" s="31"/>
      <c r="G9" s="37"/>
      <c r="H9" s="38"/>
      <c r="I9" s="29"/>
      <c r="J9" s="29"/>
      <c r="K9" s="37"/>
      <c r="L9" s="38"/>
      <c r="M9" s="29"/>
      <c r="N9" s="29"/>
      <c r="O9" s="37"/>
      <c r="P9" s="38"/>
      <c r="Q9" s="29"/>
      <c r="R9" s="29"/>
      <c r="S9" s="37"/>
      <c r="T9" s="38"/>
      <c r="U9" s="29"/>
      <c r="V9" s="29"/>
      <c r="W9" s="37"/>
      <c r="X9" s="38"/>
      <c r="Y9" s="29"/>
      <c r="Z9" s="29"/>
      <c r="AA9" s="37"/>
      <c r="AB9" s="38"/>
      <c r="AC9" s="29"/>
      <c r="AD9" s="29"/>
      <c r="AE9" s="37"/>
      <c r="AF9" s="38"/>
      <c r="AG9" s="29"/>
      <c r="AH9" s="29"/>
      <c r="AI9" s="37"/>
      <c r="AJ9" s="38"/>
      <c r="AK9" s="29"/>
      <c r="AL9" s="29"/>
      <c r="AM9" s="37"/>
      <c r="AN9" s="38"/>
      <c r="AO9" s="29"/>
      <c r="AP9" s="29"/>
      <c r="AQ9" s="73"/>
      <c r="AR9" s="61"/>
      <c r="AS9" s="62"/>
      <c r="AT9" s="62"/>
      <c r="AU9" s="74"/>
      <c r="AV9" s="61"/>
      <c r="AW9" s="62"/>
      <c r="AX9" s="62"/>
      <c r="AY9" s="74"/>
      <c r="AZ9" s="61"/>
      <c r="BA9" s="62"/>
      <c r="BB9" s="83"/>
      <c r="BC9" s="29"/>
      <c r="BD9" s="38"/>
      <c r="BE9" s="29"/>
      <c r="BF9" s="29"/>
      <c r="BG9" s="37"/>
      <c r="BH9" s="38"/>
      <c r="BI9" s="29"/>
      <c r="BJ9" s="29"/>
      <c r="BK9" s="37"/>
      <c r="BL9" s="38"/>
      <c r="BM9" s="29"/>
      <c r="BN9" s="29"/>
      <c r="BO9" s="37"/>
      <c r="BP9" s="38"/>
      <c r="BQ9" s="29"/>
      <c r="BR9" s="29"/>
      <c r="BS9" s="37"/>
      <c r="BT9" s="38"/>
      <c r="BU9" s="29"/>
      <c r="BV9" s="29"/>
      <c r="BW9" s="37"/>
      <c r="BX9" s="38"/>
      <c r="BY9" s="29"/>
      <c r="BZ9" s="29"/>
      <c r="CA9" s="37"/>
      <c r="CB9" s="38"/>
      <c r="CC9" s="29"/>
      <c r="CD9" s="29"/>
      <c r="CE9" s="37"/>
      <c r="CF9" s="38"/>
      <c r="CG9" s="29"/>
      <c r="CH9" s="29"/>
      <c r="CI9" s="37"/>
      <c r="CJ9" s="38"/>
      <c r="CK9" s="29"/>
      <c r="CL9" s="29"/>
      <c r="CM9" s="37"/>
      <c r="CN9" s="38"/>
      <c r="CO9" s="29"/>
      <c r="CP9" s="29"/>
      <c r="CQ9" s="37"/>
      <c r="CR9" s="38"/>
      <c r="CS9" s="29"/>
      <c r="CT9" s="29"/>
      <c r="CU9" s="37"/>
      <c r="CV9" s="38"/>
      <c r="CW9" s="29"/>
      <c r="CX9" s="29"/>
      <c r="CY9" s="37"/>
      <c r="CZ9" s="38"/>
      <c r="DA9" s="29"/>
      <c r="DB9" s="29"/>
      <c r="DC9" s="37"/>
      <c r="DD9" s="38"/>
      <c r="DE9" s="29"/>
      <c r="DF9" s="29"/>
      <c r="DG9" s="37"/>
      <c r="DH9" s="38"/>
      <c r="DI9" s="29"/>
      <c r="DJ9" s="29"/>
      <c r="DK9" s="37"/>
      <c r="DL9" s="38"/>
      <c r="DM9" s="29"/>
      <c r="DN9" s="29"/>
      <c r="DO9" s="37"/>
      <c r="DP9" s="38"/>
      <c r="DQ9" s="29"/>
      <c r="DR9" s="29"/>
      <c r="DS9" s="37"/>
      <c r="DT9" s="38"/>
      <c r="DU9" s="29"/>
      <c r="DV9" s="38"/>
      <c r="DW9" s="29"/>
    </row>
    <row r="10" spans="2:127" ht="15.75" thickBot="1" x14ac:dyDescent="0.3">
      <c r="B10" s="14" t="str">
        <f>'Questions &amp; Data'!N5</f>
        <v>C</v>
      </c>
      <c r="C10" s="32">
        <v>6</v>
      </c>
      <c r="D10" s="32">
        <f>'Questions &amp; Data'!W5</f>
        <v>13.166666666666661</v>
      </c>
      <c r="E10" s="31">
        <v>1</v>
      </c>
      <c r="G10" s="37"/>
      <c r="H10" s="38"/>
      <c r="I10" s="29"/>
      <c r="J10" s="29"/>
      <c r="K10" s="37"/>
      <c r="L10" s="38"/>
      <c r="M10" s="29"/>
      <c r="N10" s="29"/>
      <c r="O10" s="75"/>
      <c r="P10" s="76"/>
      <c r="Q10" s="77"/>
      <c r="R10" s="77"/>
      <c r="S10" s="78"/>
      <c r="T10" s="76"/>
      <c r="U10" s="77"/>
      <c r="V10" s="77"/>
      <c r="W10" s="78"/>
      <c r="X10" s="76"/>
      <c r="Y10" s="77"/>
      <c r="Z10" s="77"/>
      <c r="AA10" s="78"/>
      <c r="AB10" s="76"/>
      <c r="AC10" s="77"/>
      <c r="AD10" s="77"/>
      <c r="AE10" s="78"/>
      <c r="AF10" s="76"/>
      <c r="AG10" s="77"/>
      <c r="AH10" s="77"/>
      <c r="AI10" s="78"/>
      <c r="AJ10" s="76"/>
      <c r="AK10" s="77"/>
      <c r="AL10" s="77"/>
      <c r="AM10" s="78"/>
      <c r="AN10" s="76"/>
      <c r="AO10" s="77"/>
      <c r="AP10" s="77"/>
      <c r="AQ10" s="56"/>
      <c r="AR10" s="65"/>
      <c r="AS10" s="56"/>
      <c r="AT10" s="56"/>
      <c r="AU10" s="66"/>
      <c r="AV10" s="65"/>
      <c r="AW10" s="56"/>
      <c r="AX10" s="56"/>
      <c r="AY10" s="66"/>
      <c r="AZ10" s="65"/>
      <c r="BA10" s="56"/>
      <c r="BB10" s="84"/>
      <c r="BC10" s="29"/>
      <c r="BD10" s="38"/>
      <c r="BE10" s="29"/>
      <c r="BF10" s="29"/>
      <c r="BG10" s="37"/>
      <c r="BH10" s="38"/>
      <c r="BI10" s="29"/>
      <c r="BJ10" s="29"/>
      <c r="BK10" s="37"/>
      <c r="BL10" s="38"/>
      <c r="BM10" s="29"/>
      <c r="BN10" s="29"/>
      <c r="BO10" s="37"/>
      <c r="BP10" s="38"/>
      <c r="BQ10" s="29"/>
      <c r="BR10" s="29"/>
      <c r="BS10" s="37"/>
      <c r="BT10" s="38"/>
      <c r="BU10" s="29"/>
      <c r="BV10" s="29"/>
      <c r="BW10" s="37"/>
      <c r="BX10" s="38"/>
      <c r="BY10" s="29"/>
      <c r="BZ10" s="29"/>
      <c r="CA10" s="37"/>
      <c r="CB10" s="38"/>
      <c r="CC10" s="29"/>
      <c r="CD10" s="29"/>
      <c r="CE10" s="37"/>
      <c r="CF10" s="38"/>
      <c r="CG10" s="29"/>
      <c r="CH10" s="29"/>
      <c r="CI10" s="37"/>
      <c r="CJ10" s="38"/>
      <c r="CK10" s="29"/>
      <c r="CL10" s="29"/>
      <c r="CM10" s="37"/>
      <c r="CN10" s="38"/>
      <c r="CO10" s="29"/>
      <c r="CP10" s="29"/>
      <c r="CQ10" s="37"/>
      <c r="CR10" s="38"/>
      <c r="CS10" s="29"/>
      <c r="CT10" s="29"/>
      <c r="CU10" s="37"/>
      <c r="CV10" s="38"/>
      <c r="CW10" s="29"/>
      <c r="CX10" s="29"/>
      <c r="CY10" s="37"/>
      <c r="CZ10" s="38"/>
      <c r="DA10" s="29"/>
      <c r="DB10" s="29"/>
      <c r="DC10" s="37"/>
      <c r="DD10" s="38"/>
      <c r="DE10" s="29"/>
      <c r="DF10" s="29"/>
      <c r="DG10" s="37"/>
      <c r="DH10" s="38"/>
      <c r="DI10" s="29"/>
      <c r="DJ10" s="29"/>
      <c r="DK10" s="37"/>
      <c r="DL10" s="38"/>
      <c r="DM10" s="29"/>
      <c r="DN10" s="29"/>
      <c r="DO10" s="37"/>
      <c r="DP10" s="38"/>
      <c r="DQ10" s="29"/>
      <c r="DR10" s="29"/>
      <c r="DS10" s="37"/>
      <c r="DT10" s="38"/>
      <c r="DU10" s="29"/>
      <c r="DV10" s="38"/>
      <c r="DW10" s="29"/>
    </row>
    <row r="11" spans="2:127" ht="15.75" thickBot="1" x14ac:dyDescent="0.3">
      <c r="B11" s="14"/>
      <c r="C11" s="21"/>
      <c r="D11" s="32"/>
      <c r="E11" s="31"/>
      <c r="G11" s="37"/>
      <c r="H11" s="38"/>
      <c r="I11" s="29"/>
      <c r="J11" s="29"/>
      <c r="K11" s="37"/>
      <c r="L11" s="38"/>
      <c r="M11" s="29"/>
      <c r="N11" s="29"/>
      <c r="O11" s="37"/>
      <c r="P11" s="38"/>
      <c r="Q11" s="29"/>
      <c r="R11" s="29"/>
      <c r="S11" s="37"/>
      <c r="T11" s="38"/>
      <c r="U11" s="29"/>
      <c r="V11" s="29"/>
      <c r="W11" s="37"/>
      <c r="X11" s="38"/>
      <c r="Y11" s="29"/>
      <c r="Z11" s="29"/>
      <c r="AA11" s="37"/>
      <c r="AB11" s="38"/>
      <c r="AC11" s="29"/>
      <c r="AD11" s="29"/>
      <c r="AE11" s="37"/>
      <c r="AF11" s="38"/>
      <c r="AG11" s="29"/>
      <c r="AH11" s="29"/>
      <c r="AI11" s="37"/>
      <c r="AJ11" s="38"/>
      <c r="AK11" s="29"/>
      <c r="AL11" s="29"/>
      <c r="AM11" s="37"/>
      <c r="AN11" s="38"/>
      <c r="AO11" s="29"/>
      <c r="AP11" s="29"/>
      <c r="AQ11" s="68"/>
      <c r="AR11" s="69"/>
      <c r="AS11" s="70"/>
      <c r="AT11" s="70"/>
      <c r="AU11" s="71"/>
      <c r="AV11" s="69"/>
      <c r="AW11" s="70"/>
      <c r="AX11" s="70"/>
      <c r="AY11" s="71"/>
      <c r="AZ11" s="69"/>
      <c r="BA11" s="70"/>
      <c r="BB11" s="85"/>
      <c r="BC11" s="29"/>
      <c r="BD11" s="38"/>
      <c r="BE11" s="29"/>
      <c r="BF11" s="29"/>
      <c r="BG11" s="37"/>
      <c r="BH11" s="38"/>
      <c r="BI11" s="29"/>
      <c r="BJ11" s="29"/>
      <c r="BK11" s="37"/>
      <c r="BL11" s="38"/>
      <c r="BM11" s="29"/>
      <c r="BN11" s="29"/>
      <c r="BO11" s="37"/>
      <c r="BP11" s="38"/>
      <c r="BQ11" s="29"/>
      <c r="BR11" s="29"/>
      <c r="BS11" s="37"/>
      <c r="BT11" s="38"/>
      <c r="BU11" s="29"/>
      <c r="BV11" s="29"/>
      <c r="BW11" s="37"/>
      <c r="BX11" s="38"/>
      <c r="BY11" s="29"/>
      <c r="BZ11" s="29"/>
      <c r="CA11" s="37"/>
      <c r="CB11" s="38"/>
      <c r="CC11" s="29"/>
      <c r="CD11" s="29"/>
      <c r="CE11" s="37"/>
      <c r="CF11" s="38"/>
      <c r="CG11" s="29"/>
      <c r="CH11" s="29"/>
      <c r="CI11" s="37"/>
      <c r="CJ11" s="38"/>
      <c r="CK11" s="29"/>
      <c r="CL11" s="29"/>
      <c r="CM11" s="37"/>
      <c r="CN11" s="38"/>
      <c r="CO11" s="29"/>
      <c r="CP11" s="29"/>
      <c r="CQ11" s="37"/>
      <c r="CR11" s="38"/>
      <c r="CS11" s="29"/>
      <c r="CT11" s="29"/>
      <c r="CU11" s="37"/>
      <c r="CV11" s="38"/>
      <c r="CW11" s="29"/>
      <c r="CX11" s="29"/>
      <c r="CY11" s="37"/>
      <c r="CZ11" s="38"/>
      <c r="DA11" s="29"/>
      <c r="DB11" s="29"/>
      <c r="DC11" s="37"/>
      <c r="DD11" s="38"/>
      <c r="DE11" s="29"/>
      <c r="DF11" s="29"/>
      <c r="DG11" s="37"/>
      <c r="DH11" s="38"/>
      <c r="DI11" s="29"/>
      <c r="DJ11" s="29"/>
      <c r="DK11" s="37"/>
      <c r="DL11" s="38"/>
      <c r="DM11" s="29"/>
      <c r="DN11" s="29"/>
      <c r="DO11" s="37"/>
      <c r="DP11" s="38"/>
      <c r="DQ11" s="29"/>
      <c r="DR11" s="29"/>
      <c r="DS11" s="37"/>
      <c r="DT11" s="38"/>
      <c r="DU11" s="29"/>
      <c r="DV11" s="38"/>
      <c r="DW11" s="29"/>
    </row>
    <row r="12" spans="2:127" ht="15.75" thickBot="1" x14ac:dyDescent="0.3">
      <c r="B12" s="14"/>
      <c r="C12" s="32"/>
      <c r="D12" s="32"/>
      <c r="E12" s="31"/>
      <c r="G12" s="37"/>
      <c r="H12" s="38"/>
      <c r="I12" s="29"/>
      <c r="J12" s="29"/>
      <c r="K12" s="37"/>
      <c r="L12" s="38"/>
      <c r="M12" s="29"/>
      <c r="N12" s="29"/>
      <c r="O12" s="37"/>
      <c r="P12" s="38"/>
      <c r="Q12" s="29"/>
      <c r="R12" s="29"/>
      <c r="S12" s="37"/>
      <c r="T12" s="38"/>
      <c r="U12" s="29"/>
      <c r="V12" s="29"/>
      <c r="W12" s="37"/>
      <c r="X12" s="38"/>
      <c r="Y12" s="29"/>
      <c r="Z12" s="29"/>
      <c r="AA12" s="37"/>
      <c r="AB12" s="38"/>
      <c r="AC12" s="29"/>
      <c r="AD12" s="29"/>
      <c r="AE12" s="37"/>
      <c r="AF12" s="38"/>
      <c r="AG12" s="29"/>
      <c r="AH12" s="29"/>
      <c r="AI12" s="37"/>
      <c r="AJ12" s="38"/>
      <c r="AK12" s="29"/>
      <c r="AL12" s="29"/>
      <c r="AM12" s="37"/>
      <c r="AN12" s="38"/>
      <c r="AO12" s="29"/>
      <c r="AP12" s="29"/>
      <c r="AQ12" s="64"/>
      <c r="AR12" s="65"/>
      <c r="AS12" s="56"/>
      <c r="AT12" s="56"/>
      <c r="AU12" s="66"/>
      <c r="AV12" s="65"/>
      <c r="AW12" s="56"/>
      <c r="AX12" s="56"/>
      <c r="AY12" s="37"/>
      <c r="AZ12" s="23"/>
      <c r="BA12" s="29"/>
      <c r="BB12" s="82"/>
      <c r="BC12" s="29"/>
      <c r="BD12" s="38"/>
      <c r="BE12" s="29"/>
      <c r="BF12" s="29"/>
      <c r="BG12" s="37"/>
      <c r="BH12" s="38"/>
      <c r="BI12" s="29"/>
      <c r="BJ12" s="29"/>
      <c r="BK12" s="37"/>
      <c r="BL12" s="38"/>
      <c r="BM12" s="29"/>
      <c r="BN12" s="29"/>
      <c r="BO12" s="37"/>
      <c r="BP12" s="38"/>
      <c r="BQ12" s="29"/>
      <c r="BR12" s="29"/>
      <c r="BS12" s="37"/>
      <c r="BT12" s="38"/>
      <c r="BU12" s="29"/>
      <c r="BV12" s="29"/>
      <c r="BW12" s="37"/>
      <c r="BX12" s="38"/>
      <c r="BY12" s="29"/>
      <c r="BZ12" s="29"/>
      <c r="CA12" s="37"/>
      <c r="CB12" s="38"/>
      <c r="CC12" s="29"/>
      <c r="CD12" s="29"/>
      <c r="CE12" s="37"/>
      <c r="CF12" s="38"/>
      <c r="CG12" s="29"/>
      <c r="CH12" s="29"/>
      <c r="CI12" s="37"/>
      <c r="CJ12" s="38"/>
      <c r="CK12" s="29"/>
      <c r="CL12" s="29"/>
      <c r="CM12" s="37"/>
      <c r="CN12" s="38"/>
      <c r="CO12" s="29"/>
      <c r="CP12" s="29"/>
      <c r="CQ12" s="37"/>
      <c r="CR12" s="38"/>
      <c r="CS12" s="29"/>
      <c r="CT12" s="29"/>
      <c r="CU12" s="37"/>
      <c r="CV12" s="38"/>
      <c r="CW12" s="29"/>
      <c r="CX12" s="29"/>
      <c r="CY12" s="37"/>
      <c r="CZ12" s="38"/>
      <c r="DA12" s="29"/>
      <c r="DB12" s="29"/>
      <c r="DC12" s="37"/>
      <c r="DD12" s="38"/>
      <c r="DE12" s="29"/>
      <c r="DF12" s="29"/>
      <c r="DG12" s="37"/>
      <c r="DH12" s="38"/>
      <c r="DI12" s="29"/>
      <c r="DJ12" s="29"/>
      <c r="DK12" s="37"/>
      <c r="DL12" s="38"/>
      <c r="DM12" s="29"/>
      <c r="DN12" s="29"/>
      <c r="DO12" s="37"/>
      <c r="DP12" s="38"/>
      <c r="DQ12" s="29"/>
      <c r="DR12" s="29"/>
      <c r="DS12" s="37"/>
      <c r="DT12" s="38"/>
      <c r="DU12" s="29"/>
      <c r="DV12" s="38"/>
      <c r="DW12" s="29"/>
    </row>
    <row r="13" spans="2:127" ht="15.75" thickBot="1" x14ac:dyDescent="0.3">
      <c r="B13" s="14" t="str">
        <f>'Questions &amp; Data'!N6</f>
        <v>D</v>
      </c>
      <c r="C13" s="32">
        <v>5</v>
      </c>
      <c r="D13" s="32">
        <f>'Questions &amp; Data'!W6</f>
        <v>12.333333333333329</v>
      </c>
      <c r="E13" s="31">
        <v>0.8</v>
      </c>
      <c r="G13" s="37"/>
      <c r="H13" s="38"/>
      <c r="I13" s="29"/>
      <c r="J13" s="29"/>
      <c r="K13" s="37"/>
      <c r="L13" s="38"/>
      <c r="M13" s="29"/>
      <c r="N13" s="29"/>
      <c r="O13" s="37"/>
      <c r="P13" s="38"/>
      <c r="Q13" s="29"/>
      <c r="R13" s="29"/>
      <c r="S13" s="75"/>
      <c r="T13" s="76"/>
      <c r="U13" s="77"/>
      <c r="V13" s="77"/>
      <c r="W13" s="78"/>
      <c r="X13" s="76"/>
      <c r="Y13" s="77"/>
      <c r="Z13" s="77"/>
      <c r="AA13" s="78"/>
      <c r="AB13" s="76"/>
      <c r="AC13" s="77"/>
      <c r="AD13" s="77"/>
      <c r="AE13" s="78"/>
      <c r="AF13" s="76"/>
      <c r="AG13" s="77"/>
      <c r="AH13" s="77"/>
      <c r="AI13" s="78"/>
      <c r="AJ13" s="76"/>
      <c r="AK13" s="77"/>
      <c r="AL13" s="77"/>
      <c r="AM13" s="78"/>
      <c r="AN13" s="76"/>
      <c r="AO13" s="77"/>
      <c r="AP13" s="77"/>
      <c r="AQ13" s="56"/>
      <c r="AR13" s="65"/>
      <c r="AS13" s="56"/>
      <c r="AT13" s="56"/>
      <c r="AU13" s="66"/>
      <c r="AV13" s="65"/>
      <c r="AW13" s="56"/>
      <c r="AX13" s="56"/>
      <c r="AY13" s="37"/>
      <c r="AZ13" s="23"/>
      <c r="BA13" s="29"/>
      <c r="BB13" s="82"/>
      <c r="BC13" s="29"/>
      <c r="BD13" s="38"/>
      <c r="BE13" s="29"/>
      <c r="BF13" s="29"/>
      <c r="BG13" s="37"/>
      <c r="BH13" s="38"/>
      <c r="BI13" s="29"/>
      <c r="BJ13" s="29"/>
      <c r="BK13" s="37"/>
      <c r="BL13" s="38"/>
      <c r="BM13" s="29"/>
      <c r="BN13" s="29"/>
      <c r="BO13" s="37"/>
      <c r="BP13" s="38"/>
      <c r="BQ13" s="29"/>
      <c r="BR13" s="29"/>
      <c r="BS13" s="37"/>
      <c r="BT13" s="38"/>
      <c r="BU13" s="29"/>
      <c r="BV13" s="29"/>
      <c r="BW13" s="37"/>
      <c r="BX13" s="38"/>
      <c r="BY13" s="29"/>
      <c r="BZ13" s="29"/>
      <c r="CA13" s="37"/>
      <c r="CB13" s="38"/>
      <c r="CC13" s="29"/>
      <c r="CD13" s="29"/>
      <c r="CE13" s="37"/>
      <c r="CF13" s="38"/>
      <c r="CG13" s="29"/>
      <c r="CH13" s="29"/>
      <c r="CI13" s="37"/>
      <c r="CJ13" s="38"/>
      <c r="CK13" s="29"/>
      <c r="CL13" s="29"/>
      <c r="CM13" s="37"/>
      <c r="CN13" s="38"/>
      <c r="CO13" s="29"/>
      <c r="CP13" s="29"/>
      <c r="CQ13" s="37"/>
      <c r="CR13" s="38"/>
      <c r="CS13" s="29"/>
      <c r="CT13" s="29"/>
      <c r="CU13" s="37"/>
      <c r="CV13" s="38"/>
      <c r="CW13" s="29"/>
      <c r="CX13" s="29"/>
      <c r="CY13" s="37"/>
      <c r="CZ13" s="38"/>
      <c r="DA13" s="29"/>
      <c r="DB13" s="29"/>
      <c r="DC13" s="37"/>
      <c r="DD13" s="38"/>
      <c r="DE13" s="29"/>
      <c r="DF13" s="29"/>
      <c r="DG13" s="37"/>
      <c r="DH13" s="38"/>
      <c r="DI13" s="29"/>
      <c r="DJ13" s="29"/>
      <c r="DK13" s="37"/>
      <c r="DL13" s="38"/>
      <c r="DM13" s="29"/>
      <c r="DN13" s="29"/>
      <c r="DO13" s="37"/>
      <c r="DP13" s="38"/>
      <c r="DQ13" s="29"/>
      <c r="DR13" s="29"/>
      <c r="DS13" s="37"/>
      <c r="DT13" s="38"/>
      <c r="DU13" s="29"/>
      <c r="DV13" s="38"/>
      <c r="DW13" s="29"/>
    </row>
    <row r="14" spans="2:127" ht="15.75" thickBot="1" x14ac:dyDescent="0.3">
      <c r="B14" s="14"/>
      <c r="C14" s="21"/>
      <c r="D14" s="32"/>
      <c r="E14" s="31"/>
      <c r="G14" s="37"/>
      <c r="H14" s="38"/>
      <c r="I14" s="29"/>
      <c r="J14" s="29"/>
      <c r="K14" s="37"/>
      <c r="L14" s="38"/>
      <c r="M14" s="29"/>
      <c r="N14" s="29"/>
      <c r="O14" s="37"/>
      <c r="P14" s="38"/>
      <c r="Q14" s="29"/>
      <c r="R14" s="29"/>
      <c r="S14" s="37"/>
      <c r="T14" s="38"/>
      <c r="U14" s="29"/>
      <c r="V14" s="29"/>
      <c r="W14" s="37"/>
      <c r="X14" s="38"/>
      <c r="Y14" s="29"/>
      <c r="Z14" s="29"/>
      <c r="AA14" s="37"/>
      <c r="AB14" s="38"/>
      <c r="AC14" s="29"/>
      <c r="AD14" s="29"/>
      <c r="AE14" s="37"/>
      <c r="AF14" s="38"/>
      <c r="AG14" s="29"/>
      <c r="AH14" s="29"/>
      <c r="AI14" s="37"/>
      <c r="AJ14" s="38"/>
      <c r="AK14" s="29"/>
      <c r="AL14" s="29"/>
      <c r="AM14" s="37"/>
      <c r="AN14" s="38"/>
      <c r="AO14" s="29"/>
      <c r="AP14" s="29"/>
      <c r="AQ14" s="68"/>
      <c r="AR14" s="69"/>
      <c r="AS14" s="70"/>
      <c r="AT14" s="70"/>
      <c r="AU14" s="71"/>
      <c r="AV14" s="69"/>
      <c r="AW14" s="70"/>
      <c r="AX14" s="70"/>
      <c r="AY14" s="48"/>
      <c r="AZ14" s="25"/>
      <c r="BA14" s="29"/>
      <c r="BB14" s="82"/>
      <c r="BC14" s="29"/>
      <c r="BD14" s="38"/>
      <c r="BE14" s="29"/>
      <c r="BF14" s="29"/>
      <c r="BG14" s="37"/>
      <c r="BH14" s="38"/>
      <c r="BI14" s="29"/>
      <c r="BJ14" s="29"/>
      <c r="BK14" s="37"/>
      <c r="BL14" s="38"/>
      <c r="BM14" s="29"/>
      <c r="BN14" s="29"/>
      <c r="BO14" s="37"/>
      <c r="BP14" s="38"/>
      <c r="BQ14" s="29"/>
      <c r="BR14" s="29"/>
      <c r="BS14" s="37"/>
      <c r="BT14" s="38"/>
      <c r="BU14" s="29"/>
      <c r="BV14" s="29"/>
      <c r="BW14" s="37"/>
      <c r="BX14" s="38"/>
      <c r="BY14" s="29"/>
      <c r="BZ14" s="29"/>
      <c r="CA14" s="37"/>
      <c r="CB14" s="38"/>
      <c r="CC14" s="29"/>
      <c r="CD14" s="29"/>
      <c r="CE14" s="37"/>
      <c r="CF14" s="38"/>
      <c r="CG14" s="29"/>
      <c r="CH14" s="29"/>
      <c r="CI14" s="37"/>
      <c r="CJ14" s="38"/>
      <c r="CK14" s="29"/>
      <c r="CL14" s="29"/>
      <c r="CM14" s="37"/>
      <c r="CN14" s="38"/>
      <c r="CO14" s="29"/>
      <c r="CP14" s="29"/>
      <c r="CQ14" s="37"/>
      <c r="CR14" s="38"/>
      <c r="CS14" s="29"/>
      <c r="CT14" s="29"/>
      <c r="CU14" s="37"/>
      <c r="CV14" s="38"/>
      <c r="CW14" s="29"/>
      <c r="CX14" s="29"/>
      <c r="CY14" s="37"/>
      <c r="CZ14" s="38"/>
      <c r="DA14" s="29"/>
      <c r="DB14" s="29"/>
      <c r="DC14" s="37"/>
      <c r="DD14" s="38"/>
      <c r="DE14" s="29"/>
      <c r="DF14" s="29"/>
      <c r="DG14" s="37"/>
      <c r="DH14" s="38"/>
      <c r="DI14" s="29"/>
      <c r="DJ14" s="29"/>
      <c r="DK14" s="37"/>
      <c r="DL14" s="38"/>
      <c r="DM14" s="29"/>
      <c r="DN14" s="29"/>
      <c r="DO14" s="37"/>
      <c r="DP14" s="38"/>
      <c r="DQ14" s="29"/>
      <c r="DR14" s="29"/>
      <c r="DS14" s="37"/>
      <c r="DT14" s="38"/>
      <c r="DU14" s="29"/>
      <c r="DV14" s="38"/>
      <c r="DW14" s="29"/>
    </row>
    <row r="15" spans="2:127" x14ac:dyDescent="0.25">
      <c r="B15" s="14"/>
      <c r="C15" s="32"/>
      <c r="D15" s="32"/>
      <c r="E15" s="31"/>
      <c r="G15" s="37"/>
      <c r="H15" s="38"/>
      <c r="I15" s="29"/>
      <c r="J15" s="29"/>
      <c r="K15" s="37"/>
      <c r="L15" s="38"/>
      <c r="M15" s="29"/>
      <c r="N15" s="29"/>
      <c r="O15" s="37"/>
      <c r="P15" s="38"/>
      <c r="Q15" s="29"/>
      <c r="R15" s="29"/>
      <c r="S15" s="37"/>
      <c r="T15" s="38"/>
      <c r="U15" s="29"/>
      <c r="V15" s="29"/>
      <c r="W15" s="37"/>
      <c r="X15" s="38"/>
      <c r="Y15" s="29"/>
      <c r="Z15" s="29"/>
      <c r="AA15" s="37"/>
      <c r="AB15" s="38"/>
      <c r="AC15" s="29"/>
      <c r="AD15" s="29"/>
      <c r="AE15" s="37"/>
      <c r="AF15" s="38"/>
      <c r="AG15" s="29"/>
      <c r="AH15" s="29"/>
      <c r="AI15" s="73"/>
      <c r="AJ15" s="61"/>
      <c r="AK15" s="62"/>
      <c r="AL15" s="62"/>
      <c r="AM15" s="74"/>
      <c r="AN15" s="61"/>
      <c r="AO15" s="28"/>
      <c r="AP15" s="28"/>
      <c r="AQ15" s="37"/>
      <c r="AR15" s="38"/>
      <c r="AS15" s="29"/>
      <c r="AT15" s="23"/>
      <c r="AU15" s="29"/>
      <c r="AV15" s="38"/>
      <c r="AW15" s="29"/>
      <c r="AX15" s="29"/>
      <c r="AY15" s="37"/>
      <c r="AZ15" s="38"/>
      <c r="BA15" s="29"/>
      <c r="BB15" s="82"/>
      <c r="BC15" s="29"/>
      <c r="BD15" s="38"/>
      <c r="BE15" s="29"/>
      <c r="BF15" s="29"/>
      <c r="BG15" s="37"/>
      <c r="BH15" s="38"/>
      <c r="BI15" s="29"/>
      <c r="BJ15" s="29"/>
      <c r="BK15" s="37"/>
      <c r="BL15" s="38"/>
      <c r="BM15" s="29"/>
      <c r="BN15" s="29"/>
      <c r="BO15" s="37"/>
      <c r="BP15" s="38"/>
      <c r="BQ15" s="29"/>
      <c r="BR15" s="29"/>
      <c r="BS15" s="37"/>
      <c r="BT15" s="38"/>
      <c r="BU15" s="29"/>
      <c r="BV15" s="29"/>
      <c r="BW15" s="37"/>
      <c r="BX15" s="38"/>
      <c r="BY15" s="29"/>
      <c r="BZ15" s="29"/>
      <c r="CA15" s="37"/>
      <c r="CB15" s="38"/>
      <c r="CC15" s="29"/>
      <c r="CD15" s="29"/>
      <c r="CE15" s="37"/>
      <c r="CF15" s="38"/>
      <c r="CG15" s="29"/>
      <c r="CH15" s="29"/>
      <c r="CI15" s="37"/>
      <c r="CJ15" s="38"/>
      <c r="CK15" s="29"/>
      <c r="CL15" s="29"/>
      <c r="CM15" s="37"/>
      <c r="CN15" s="38"/>
      <c r="CO15" s="29"/>
      <c r="CP15" s="29"/>
      <c r="CQ15" s="37"/>
      <c r="CR15" s="38"/>
      <c r="CS15" s="29"/>
      <c r="CT15" s="29"/>
      <c r="CU15" s="37"/>
      <c r="CV15" s="38"/>
      <c r="CW15" s="29"/>
      <c r="CX15" s="29"/>
      <c r="CY15" s="37"/>
      <c r="CZ15" s="38"/>
      <c r="DA15" s="29"/>
      <c r="DB15" s="29"/>
      <c r="DC15" s="37"/>
      <c r="DD15" s="38"/>
      <c r="DE15" s="29"/>
      <c r="DF15" s="29"/>
      <c r="DG15" s="37"/>
      <c r="DH15" s="38"/>
      <c r="DI15" s="29"/>
      <c r="DJ15" s="29"/>
      <c r="DK15" s="37"/>
      <c r="DL15" s="38"/>
      <c r="DM15" s="29"/>
      <c r="DN15" s="29"/>
      <c r="DO15" s="37"/>
      <c r="DP15" s="38"/>
      <c r="DQ15" s="29"/>
      <c r="DR15" s="29"/>
      <c r="DS15" s="37"/>
      <c r="DT15" s="38"/>
      <c r="DU15" s="29"/>
      <c r="DV15" s="38"/>
      <c r="DW15" s="29"/>
    </row>
    <row r="16" spans="2:127" x14ac:dyDescent="0.25">
      <c r="B16" s="14" t="str">
        <f>'Questions &amp; Data'!N7</f>
        <v>E</v>
      </c>
      <c r="C16" s="32">
        <v>6</v>
      </c>
      <c r="D16" s="32">
        <f>'Questions &amp; Data'!W7</f>
        <v>0</v>
      </c>
      <c r="E16" s="185">
        <v>0.5</v>
      </c>
      <c r="G16" s="37"/>
      <c r="H16" s="38"/>
      <c r="I16" s="29"/>
      <c r="J16" s="29"/>
      <c r="K16" s="37"/>
      <c r="L16" s="38"/>
      <c r="M16" s="29"/>
      <c r="N16" s="29"/>
      <c r="O16" s="37"/>
      <c r="P16" s="38"/>
      <c r="Q16" s="29"/>
      <c r="R16" s="29"/>
      <c r="S16" s="37"/>
      <c r="T16" s="38"/>
      <c r="U16" s="29"/>
      <c r="V16" s="29"/>
      <c r="W16" s="37"/>
      <c r="X16" s="38"/>
      <c r="Y16" s="29"/>
      <c r="Z16" s="29"/>
      <c r="AA16" s="37"/>
      <c r="AB16" s="38"/>
      <c r="AC16" s="29"/>
      <c r="AD16" s="29"/>
      <c r="AE16" s="37"/>
      <c r="AF16" s="38"/>
      <c r="AG16" s="29"/>
      <c r="AH16" s="29"/>
      <c r="AI16" s="64"/>
      <c r="AJ16" s="65"/>
      <c r="AK16" s="56"/>
      <c r="AL16" s="56"/>
      <c r="AM16" s="66"/>
      <c r="AN16" s="65"/>
      <c r="AO16" s="29"/>
      <c r="AP16" s="29"/>
      <c r="AQ16" s="37"/>
      <c r="AR16" s="38"/>
      <c r="AS16" s="29"/>
      <c r="AT16" s="23"/>
      <c r="AU16" s="29"/>
      <c r="AV16" s="38"/>
      <c r="AW16" s="29"/>
      <c r="AX16" s="29"/>
      <c r="AY16" s="37"/>
      <c r="AZ16" s="38"/>
      <c r="BA16" s="29"/>
      <c r="BB16" s="82"/>
      <c r="BC16" s="29"/>
      <c r="BD16" s="38"/>
      <c r="BE16" s="29"/>
      <c r="BF16" s="29"/>
      <c r="BG16" s="37"/>
      <c r="BH16" s="38"/>
      <c r="BI16" s="29"/>
      <c r="BJ16" s="29"/>
      <c r="BK16" s="37"/>
      <c r="BL16" s="38"/>
      <c r="BM16" s="29"/>
      <c r="BN16" s="29"/>
      <c r="BO16" s="37"/>
      <c r="BP16" s="38"/>
      <c r="BQ16" s="29"/>
      <c r="BR16" s="29"/>
      <c r="BS16" s="37"/>
      <c r="BT16" s="38"/>
      <c r="BU16" s="29"/>
      <c r="BV16" s="29"/>
      <c r="BW16" s="37"/>
      <c r="BX16" s="38"/>
      <c r="BY16" s="29"/>
      <c r="BZ16" s="29"/>
      <c r="CA16" s="37"/>
      <c r="CB16" s="38"/>
      <c r="CC16" s="29"/>
      <c r="CD16" s="29"/>
      <c r="CE16" s="37"/>
      <c r="CF16" s="38"/>
      <c r="CG16" s="29"/>
      <c r="CH16" s="29"/>
      <c r="CI16" s="37"/>
      <c r="CJ16" s="38"/>
      <c r="CK16" s="29"/>
      <c r="CL16" s="29"/>
      <c r="CM16" s="37"/>
      <c r="CN16" s="38"/>
      <c r="CO16" s="29"/>
      <c r="CP16" s="29"/>
      <c r="CQ16" s="37"/>
      <c r="CR16" s="38"/>
      <c r="CS16" s="29"/>
      <c r="CT16" s="29"/>
      <c r="CU16" s="37"/>
      <c r="CV16" s="38"/>
      <c r="CW16" s="29"/>
      <c r="CX16" s="29"/>
      <c r="CY16" s="37"/>
      <c r="CZ16" s="38"/>
      <c r="DA16" s="29"/>
      <c r="DB16" s="29"/>
      <c r="DC16" s="37"/>
      <c r="DD16" s="38"/>
      <c r="DE16" s="29"/>
      <c r="DF16" s="29"/>
      <c r="DG16" s="37"/>
      <c r="DH16" s="38"/>
      <c r="DI16" s="29"/>
      <c r="DJ16" s="29"/>
      <c r="DK16" s="37"/>
      <c r="DL16" s="38"/>
      <c r="DM16" s="29"/>
      <c r="DN16" s="29"/>
      <c r="DO16" s="37"/>
      <c r="DP16" s="38"/>
      <c r="DQ16" s="29"/>
      <c r="DR16" s="29"/>
      <c r="DS16" s="37"/>
      <c r="DT16" s="38"/>
      <c r="DU16" s="29"/>
      <c r="DV16" s="38"/>
      <c r="DW16" s="29"/>
    </row>
    <row r="17" spans="2:127" ht="15.75" thickBot="1" x14ac:dyDescent="0.3">
      <c r="B17" s="14"/>
      <c r="C17" s="21"/>
      <c r="D17" s="32"/>
      <c r="E17" s="31"/>
      <c r="G17" s="37"/>
      <c r="H17" s="38"/>
      <c r="I17" s="29"/>
      <c r="J17" s="29"/>
      <c r="K17" s="37"/>
      <c r="L17" s="38"/>
      <c r="M17" s="29"/>
      <c r="N17" s="29"/>
      <c r="O17" s="37"/>
      <c r="P17" s="38"/>
      <c r="Q17" s="29"/>
      <c r="R17" s="29"/>
      <c r="S17" s="37"/>
      <c r="T17" s="38"/>
      <c r="U17" s="29"/>
      <c r="V17" s="29"/>
      <c r="W17" s="37"/>
      <c r="X17" s="38"/>
      <c r="Y17" s="29"/>
      <c r="Z17" s="29"/>
      <c r="AA17" s="37"/>
      <c r="AB17" s="38"/>
      <c r="AC17" s="29"/>
      <c r="AD17" s="29"/>
      <c r="AE17" s="37"/>
      <c r="AF17" s="38"/>
      <c r="AG17" s="29"/>
      <c r="AH17" s="29"/>
      <c r="AI17" s="68"/>
      <c r="AJ17" s="69"/>
      <c r="AK17" s="70"/>
      <c r="AL17" s="70"/>
      <c r="AM17" s="71"/>
      <c r="AN17" s="69"/>
      <c r="AO17" s="30"/>
      <c r="AP17" s="30"/>
      <c r="AQ17" s="48"/>
      <c r="AR17" s="49"/>
      <c r="AS17" s="30"/>
      <c r="AT17" s="25"/>
      <c r="AU17" s="29"/>
      <c r="AV17" s="38"/>
      <c r="AW17" s="29"/>
      <c r="AX17" s="29"/>
      <c r="AY17" s="37"/>
      <c r="AZ17" s="38"/>
      <c r="BA17" s="29"/>
      <c r="BB17" s="82"/>
      <c r="BC17" s="29"/>
      <c r="BD17" s="38"/>
      <c r="BE17" s="29"/>
      <c r="BF17" s="29"/>
      <c r="BG17" s="37"/>
      <c r="BH17" s="38"/>
      <c r="BI17" s="29"/>
      <c r="BJ17" s="29"/>
      <c r="BK17" s="37"/>
      <c r="BL17" s="38"/>
      <c r="BM17" s="29"/>
      <c r="BN17" s="29"/>
      <c r="BO17" s="37"/>
      <c r="BP17" s="38"/>
      <c r="BQ17" s="29"/>
      <c r="BR17" s="29"/>
      <c r="BS17" s="37"/>
      <c r="BT17" s="38"/>
      <c r="BU17" s="29"/>
      <c r="BV17" s="29"/>
      <c r="BW17" s="37"/>
      <c r="BX17" s="38"/>
      <c r="BY17" s="29"/>
      <c r="BZ17" s="29"/>
      <c r="CA17" s="37"/>
      <c r="CB17" s="38"/>
      <c r="CC17" s="29"/>
      <c r="CD17" s="29"/>
      <c r="CE17" s="37"/>
      <c r="CF17" s="38"/>
      <c r="CG17" s="29"/>
      <c r="CH17" s="29"/>
      <c r="CI17" s="37"/>
      <c r="CJ17" s="38"/>
      <c r="CK17" s="29"/>
      <c r="CL17" s="29"/>
      <c r="CM17" s="37"/>
      <c r="CN17" s="38"/>
      <c r="CO17" s="29"/>
      <c r="CP17" s="29"/>
      <c r="CQ17" s="37"/>
      <c r="CR17" s="38"/>
      <c r="CS17" s="29"/>
      <c r="CT17" s="29"/>
      <c r="CU17" s="37"/>
      <c r="CV17" s="38"/>
      <c r="CW17" s="29"/>
      <c r="CX17" s="29"/>
      <c r="CY17" s="37"/>
      <c r="CZ17" s="38"/>
      <c r="DA17" s="29"/>
      <c r="DB17" s="29"/>
      <c r="DC17" s="37"/>
      <c r="DD17" s="38"/>
      <c r="DE17" s="29"/>
      <c r="DF17" s="29"/>
      <c r="DG17" s="37"/>
      <c r="DH17" s="38"/>
      <c r="DI17" s="29"/>
      <c r="DJ17" s="29"/>
      <c r="DK17" s="37"/>
      <c r="DL17" s="38"/>
      <c r="DM17" s="29"/>
      <c r="DN17" s="29"/>
      <c r="DO17" s="37"/>
      <c r="DP17" s="38"/>
      <c r="DQ17" s="29"/>
      <c r="DR17" s="29"/>
      <c r="DS17" s="37"/>
      <c r="DT17" s="38"/>
      <c r="DU17" s="29"/>
      <c r="DV17" s="38"/>
      <c r="DW17" s="29"/>
    </row>
    <row r="18" spans="2:127" ht="15.75" thickBot="1" x14ac:dyDescent="0.3">
      <c r="B18" s="14"/>
      <c r="C18" s="32"/>
      <c r="D18" s="32"/>
      <c r="E18" s="31"/>
      <c r="G18" s="37"/>
      <c r="H18" s="38"/>
      <c r="I18" s="29"/>
      <c r="J18" s="29"/>
      <c r="K18" s="37"/>
      <c r="L18" s="38"/>
      <c r="M18" s="29"/>
      <c r="N18" s="29"/>
      <c r="O18" s="37"/>
      <c r="P18" s="38"/>
      <c r="Q18" s="29"/>
      <c r="R18" s="29"/>
      <c r="S18" s="37"/>
      <c r="T18" s="38"/>
      <c r="U18" s="29"/>
      <c r="V18" s="29"/>
      <c r="W18" s="37"/>
      <c r="X18" s="38"/>
      <c r="Y18" s="29"/>
      <c r="Z18" s="29"/>
      <c r="AA18" s="37"/>
      <c r="AB18" s="38"/>
      <c r="AC18" s="29"/>
      <c r="AD18" s="29"/>
      <c r="AE18" s="37"/>
      <c r="AF18" s="38"/>
      <c r="AG18" s="29"/>
      <c r="AH18" s="29"/>
      <c r="AI18" s="37"/>
      <c r="AJ18" s="38"/>
      <c r="AK18" s="29"/>
      <c r="AL18" s="29"/>
      <c r="AM18" s="37"/>
      <c r="AN18" s="38"/>
      <c r="AO18" s="29"/>
      <c r="AP18" s="29"/>
      <c r="AQ18" s="37"/>
      <c r="AR18" s="38"/>
      <c r="AS18" s="29"/>
      <c r="AT18" s="29"/>
      <c r="AU18" s="37"/>
      <c r="AV18" s="29"/>
      <c r="AW18" s="73"/>
      <c r="AX18" s="62"/>
      <c r="AY18" s="74"/>
      <c r="AZ18" s="61"/>
      <c r="BA18" s="28"/>
      <c r="BB18" s="90"/>
      <c r="BC18" s="28"/>
      <c r="BD18" s="26"/>
      <c r="BE18" s="29"/>
      <c r="BF18" s="29"/>
      <c r="BG18" s="37"/>
      <c r="BH18" s="38"/>
      <c r="BI18" s="29"/>
      <c r="BJ18" s="29"/>
      <c r="BK18" s="37"/>
      <c r="BL18" s="38"/>
      <c r="BM18" s="29"/>
      <c r="BN18" s="29"/>
      <c r="BO18" s="37"/>
      <c r="BP18" s="38"/>
      <c r="BQ18" s="29"/>
      <c r="BR18" s="29"/>
      <c r="BS18" s="37"/>
      <c r="BT18" s="38"/>
      <c r="BU18" s="29"/>
      <c r="BV18" s="29"/>
      <c r="BW18" s="37"/>
      <c r="BX18" s="38"/>
      <c r="BY18" s="29"/>
      <c r="BZ18" s="29"/>
      <c r="CA18" s="37"/>
      <c r="CB18" s="38"/>
      <c r="CC18" s="29"/>
      <c r="CD18" s="29"/>
      <c r="CE18" s="37"/>
      <c r="CF18" s="38"/>
      <c r="CG18" s="29"/>
      <c r="CH18" s="29"/>
      <c r="CI18" s="37"/>
      <c r="CJ18" s="38"/>
      <c r="CK18" s="29"/>
      <c r="CL18" s="29"/>
      <c r="CM18" s="37"/>
      <c r="CN18" s="38"/>
      <c r="CO18" s="29"/>
      <c r="CP18" s="29"/>
      <c r="CQ18" s="37"/>
      <c r="CR18" s="38"/>
      <c r="CS18" s="29"/>
      <c r="CT18" s="29"/>
      <c r="CU18" s="37"/>
      <c r="CV18" s="38"/>
      <c r="CW18" s="29"/>
      <c r="CX18" s="29"/>
      <c r="CY18" s="37"/>
      <c r="CZ18" s="38"/>
      <c r="DA18" s="29"/>
      <c r="DB18" s="29"/>
      <c r="DC18" s="37"/>
      <c r="DD18" s="38"/>
      <c r="DE18" s="29"/>
      <c r="DF18" s="29"/>
      <c r="DG18" s="37"/>
      <c r="DH18" s="38"/>
      <c r="DI18" s="29"/>
      <c r="DJ18" s="29"/>
      <c r="DK18" s="37"/>
      <c r="DL18" s="38"/>
      <c r="DM18" s="29"/>
      <c r="DN18" s="29"/>
      <c r="DO18" s="37"/>
      <c r="DP18" s="38"/>
      <c r="DQ18" s="29"/>
      <c r="DR18" s="29"/>
      <c r="DS18" s="37"/>
      <c r="DT18" s="38"/>
      <c r="DU18" s="29"/>
      <c r="DV18" s="38"/>
      <c r="DW18" s="29"/>
    </row>
    <row r="19" spans="2:127" ht="15.75" thickBot="1" x14ac:dyDescent="0.3">
      <c r="B19" s="14" t="str">
        <f>'Questions &amp; Data'!N8</f>
        <v>F</v>
      </c>
      <c r="C19" s="32">
        <v>4</v>
      </c>
      <c r="D19" s="32">
        <f>'Questions &amp; Data'!W8</f>
        <v>7</v>
      </c>
      <c r="E19" s="185">
        <v>0.5</v>
      </c>
      <c r="G19" s="37"/>
      <c r="H19" s="38"/>
      <c r="I19" s="29"/>
      <c r="J19" s="29"/>
      <c r="K19" s="37"/>
      <c r="L19" s="38"/>
      <c r="M19" s="29"/>
      <c r="N19" s="29"/>
      <c r="O19" s="37"/>
      <c r="P19" s="38"/>
      <c r="Q19" s="29"/>
      <c r="R19" s="29"/>
      <c r="S19" s="37"/>
      <c r="T19" s="38"/>
      <c r="U19" s="29"/>
      <c r="V19" s="29"/>
      <c r="W19" s="37"/>
      <c r="X19" s="38"/>
      <c r="Y19" s="29"/>
      <c r="Z19" s="29"/>
      <c r="AA19" s="37"/>
      <c r="AB19" s="38"/>
      <c r="AC19" s="29"/>
      <c r="AD19" s="29"/>
      <c r="AE19" s="37"/>
      <c r="AF19" s="38"/>
      <c r="AG19" s="29"/>
      <c r="AH19" s="29"/>
      <c r="AI19" s="75"/>
      <c r="AJ19" s="76"/>
      <c r="AK19" s="77"/>
      <c r="AL19" s="77"/>
      <c r="AM19" s="78"/>
      <c r="AN19" s="76"/>
      <c r="AO19" s="77"/>
      <c r="AP19" s="77"/>
      <c r="AQ19" s="78"/>
      <c r="AR19" s="76"/>
      <c r="AS19" s="77"/>
      <c r="AT19" s="77"/>
      <c r="AU19" s="78"/>
      <c r="AV19" s="77"/>
      <c r="AW19" s="56"/>
      <c r="AX19" s="56"/>
      <c r="AY19" s="66"/>
      <c r="AZ19" s="65"/>
      <c r="BA19" s="29"/>
      <c r="BB19" s="82"/>
      <c r="BC19" s="29"/>
      <c r="BD19" s="23"/>
      <c r="BE19" s="29"/>
      <c r="BF19" s="29"/>
      <c r="BG19" s="37"/>
      <c r="BH19" s="38"/>
      <c r="BI19" s="29"/>
      <c r="BJ19" s="29"/>
      <c r="BK19" s="37"/>
      <c r="BL19" s="38"/>
      <c r="BM19" s="29"/>
      <c r="BN19" s="29"/>
      <c r="BO19" s="37"/>
      <c r="BP19" s="38"/>
      <c r="BQ19" s="29"/>
      <c r="BR19" s="29"/>
      <c r="BS19" s="37"/>
      <c r="BT19" s="38"/>
      <c r="BU19" s="29"/>
      <c r="BV19" s="29"/>
      <c r="BW19" s="37"/>
      <c r="BX19" s="38"/>
      <c r="BY19" s="29"/>
      <c r="BZ19" s="29"/>
      <c r="CA19" s="37"/>
      <c r="CB19" s="38"/>
      <c r="CC19" s="29"/>
      <c r="CD19" s="29"/>
      <c r="CE19" s="37"/>
      <c r="CF19" s="38"/>
      <c r="CG19" s="29"/>
      <c r="CH19" s="29"/>
      <c r="CI19" s="37"/>
      <c r="CJ19" s="38"/>
      <c r="CK19" s="29"/>
      <c r="CL19" s="29"/>
      <c r="CM19" s="37"/>
      <c r="CN19" s="38"/>
      <c r="CO19" s="29"/>
      <c r="CP19" s="29"/>
      <c r="CQ19" s="37"/>
      <c r="CR19" s="38"/>
      <c r="CS19" s="29"/>
      <c r="CT19" s="29"/>
      <c r="CU19" s="37"/>
      <c r="CV19" s="38"/>
      <c r="CW19" s="29"/>
      <c r="CX19" s="29"/>
      <c r="CY19" s="37"/>
      <c r="CZ19" s="38"/>
      <c r="DA19" s="29"/>
      <c r="DB19" s="29"/>
      <c r="DC19" s="37"/>
      <c r="DD19" s="38"/>
      <c r="DE19" s="29"/>
      <c r="DF19" s="29"/>
      <c r="DG19" s="37"/>
      <c r="DH19" s="38"/>
      <c r="DI19" s="29"/>
      <c r="DJ19" s="29"/>
      <c r="DK19" s="37"/>
      <c r="DL19" s="38"/>
      <c r="DM19" s="29"/>
      <c r="DN19" s="29"/>
      <c r="DO19" s="37"/>
      <c r="DP19" s="38"/>
      <c r="DQ19" s="29"/>
      <c r="DR19" s="29"/>
      <c r="DS19" s="37"/>
      <c r="DT19" s="38"/>
      <c r="DU19" s="29"/>
      <c r="DV19" s="38"/>
      <c r="DW19" s="29"/>
    </row>
    <row r="20" spans="2:127" ht="15.75" thickBot="1" x14ac:dyDescent="0.3">
      <c r="B20" s="14"/>
      <c r="C20" s="21"/>
      <c r="D20" s="32"/>
      <c r="E20" s="31"/>
      <c r="G20" s="37"/>
      <c r="H20" s="38"/>
      <c r="I20" s="29"/>
      <c r="J20" s="29"/>
      <c r="K20" s="37"/>
      <c r="L20" s="38"/>
      <c r="M20" s="29"/>
      <c r="N20" s="29"/>
      <c r="O20" s="37"/>
      <c r="P20" s="38"/>
      <c r="Q20" s="29"/>
      <c r="R20" s="29"/>
      <c r="S20" s="37"/>
      <c r="T20" s="38"/>
      <c r="U20" s="29"/>
      <c r="V20" s="29"/>
      <c r="W20" s="37"/>
      <c r="X20" s="38"/>
      <c r="Y20" s="29"/>
      <c r="Z20" s="29"/>
      <c r="AA20" s="37"/>
      <c r="AB20" s="38"/>
      <c r="AC20" s="29"/>
      <c r="AD20" s="29"/>
      <c r="AE20" s="37"/>
      <c r="AF20" s="38"/>
      <c r="AG20" s="29"/>
      <c r="AH20" s="29"/>
      <c r="AI20" s="37"/>
      <c r="AJ20" s="38"/>
      <c r="AK20" s="29"/>
      <c r="AL20" s="29"/>
      <c r="AM20" s="37"/>
      <c r="AN20" s="38"/>
      <c r="AO20" s="29"/>
      <c r="AP20" s="29"/>
      <c r="AQ20" s="37"/>
      <c r="AR20" s="38"/>
      <c r="AS20" s="29"/>
      <c r="AT20" s="29"/>
      <c r="AU20" s="37"/>
      <c r="AV20" s="29"/>
      <c r="AW20" s="68"/>
      <c r="AX20" s="70"/>
      <c r="AY20" s="71"/>
      <c r="AZ20" s="69"/>
      <c r="BA20" s="30"/>
      <c r="BB20" s="86"/>
      <c r="BC20" s="30"/>
      <c r="BD20" s="25"/>
      <c r="BE20" s="29"/>
      <c r="BF20" s="29"/>
      <c r="BG20" s="37"/>
      <c r="BH20" s="38"/>
      <c r="BI20" s="29"/>
      <c r="BJ20" s="29"/>
      <c r="BK20" s="37"/>
      <c r="BL20" s="38"/>
      <c r="BM20" s="29"/>
      <c r="BN20" s="29"/>
      <c r="BO20" s="37"/>
      <c r="BP20" s="38"/>
      <c r="BQ20" s="29"/>
      <c r="BR20" s="29"/>
      <c r="BS20" s="37"/>
      <c r="BT20" s="38"/>
      <c r="BU20" s="29"/>
      <c r="BV20" s="29"/>
      <c r="BW20" s="37"/>
      <c r="BX20" s="38"/>
      <c r="BY20" s="29"/>
      <c r="BZ20" s="29"/>
      <c r="CA20" s="37"/>
      <c r="CB20" s="38"/>
      <c r="CC20" s="29"/>
      <c r="CD20" s="29"/>
      <c r="CE20" s="37"/>
      <c r="CF20" s="38"/>
      <c r="CG20" s="29"/>
      <c r="CH20" s="29"/>
      <c r="CI20" s="37"/>
      <c r="CJ20" s="38"/>
      <c r="CK20" s="29"/>
      <c r="CL20" s="29"/>
      <c r="CM20" s="37"/>
      <c r="CN20" s="38"/>
      <c r="CO20" s="29"/>
      <c r="CP20" s="29"/>
      <c r="CQ20" s="37"/>
      <c r="CR20" s="38"/>
      <c r="CS20" s="29"/>
      <c r="CT20" s="29"/>
      <c r="CU20" s="37"/>
      <c r="CV20" s="38"/>
      <c r="CW20" s="29"/>
      <c r="CX20" s="29"/>
      <c r="CY20" s="37"/>
      <c r="CZ20" s="38"/>
      <c r="DA20" s="29"/>
      <c r="DB20" s="29"/>
      <c r="DC20" s="37"/>
      <c r="DD20" s="38"/>
      <c r="DE20" s="29"/>
      <c r="DF20" s="29"/>
      <c r="DG20" s="37"/>
      <c r="DH20" s="38"/>
      <c r="DI20" s="29"/>
      <c r="DJ20" s="29"/>
      <c r="DK20" s="37"/>
      <c r="DL20" s="38"/>
      <c r="DM20" s="29"/>
      <c r="DN20" s="29"/>
      <c r="DO20" s="37"/>
      <c r="DP20" s="38"/>
      <c r="DQ20" s="29"/>
      <c r="DR20" s="29"/>
      <c r="DS20" s="37"/>
      <c r="DT20" s="38"/>
      <c r="DU20" s="29"/>
      <c r="DV20" s="38"/>
      <c r="DW20" s="29"/>
    </row>
    <row r="21" spans="2:127" ht="15.75" thickBot="1" x14ac:dyDescent="0.3">
      <c r="B21" s="14"/>
      <c r="C21" s="32"/>
      <c r="D21" s="32"/>
      <c r="E21" s="31"/>
      <c r="G21" s="37"/>
      <c r="H21" s="38"/>
      <c r="I21" s="29"/>
      <c r="J21" s="29"/>
      <c r="K21" s="37"/>
      <c r="L21" s="38"/>
      <c r="M21" s="29"/>
      <c r="N21" s="29"/>
      <c r="O21" s="37"/>
      <c r="P21" s="38"/>
      <c r="Q21" s="29"/>
      <c r="R21" s="29"/>
      <c r="S21" s="37"/>
      <c r="T21" s="38"/>
      <c r="U21" s="29"/>
      <c r="V21" s="29"/>
      <c r="W21" s="37"/>
      <c r="X21" s="38"/>
      <c r="Y21" s="29"/>
      <c r="Z21" s="29"/>
      <c r="AA21" s="37"/>
      <c r="AB21" s="38"/>
      <c r="AC21" s="29"/>
      <c r="AD21" s="29"/>
      <c r="AE21" s="37"/>
      <c r="AF21" s="38"/>
      <c r="AG21" s="29"/>
      <c r="AH21" s="29"/>
      <c r="AI21" s="37"/>
      <c r="AJ21" s="38"/>
      <c r="AK21" s="29"/>
      <c r="AL21" s="29"/>
      <c r="AM21" s="37"/>
      <c r="AN21" s="38"/>
      <c r="AO21" s="29"/>
      <c r="AP21" s="29"/>
      <c r="AQ21" s="37"/>
      <c r="AR21" s="38"/>
      <c r="AS21" s="29"/>
      <c r="AT21" s="29"/>
      <c r="AU21" s="37"/>
      <c r="AV21" s="38"/>
      <c r="AW21" s="29"/>
      <c r="AX21" s="29"/>
      <c r="AY21" s="37"/>
      <c r="AZ21" s="29"/>
      <c r="BA21" s="64"/>
      <c r="BB21" s="84"/>
      <c r="BC21" s="56"/>
      <c r="BD21" s="65"/>
      <c r="BE21" s="62"/>
      <c r="BF21" s="62"/>
      <c r="BG21" s="74"/>
      <c r="BH21" s="61"/>
      <c r="BI21" s="62"/>
      <c r="BJ21" s="62"/>
      <c r="BK21" s="74"/>
      <c r="BL21" s="61"/>
      <c r="BM21" s="28"/>
      <c r="BN21" s="28"/>
      <c r="BO21" s="51"/>
      <c r="BP21" s="26"/>
      <c r="BQ21" s="29"/>
      <c r="BR21" s="29"/>
      <c r="BS21" s="37"/>
      <c r="BT21" s="38"/>
      <c r="BU21" s="29"/>
      <c r="BV21" s="29"/>
      <c r="BW21" s="37"/>
      <c r="BX21" s="38"/>
      <c r="BY21" s="29"/>
      <c r="BZ21" s="29"/>
      <c r="CA21" s="37"/>
      <c r="CB21" s="38"/>
      <c r="CC21" s="29"/>
      <c r="CD21" s="29"/>
      <c r="CE21" s="37"/>
      <c r="CF21" s="38"/>
      <c r="CG21" s="29"/>
      <c r="CH21" s="29"/>
      <c r="CI21" s="37"/>
      <c r="CJ21" s="38"/>
      <c r="CK21" s="29"/>
      <c r="CL21" s="29"/>
      <c r="CM21" s="37"/>
      <c r="CN21" s="38"/>
      <c r="CO21" s="29"/>
      <c r="CP21" s="29"/>
      <c r="CQ21" s="37"/>
      <c r="CR21" s="38"/>
      <c r="CS21" s="29"/>
      <c r="CT21" s="29"/>
      <c r="CU21" s="37"/>
      <c r="CV21" s="38"/>
      <c r="CW21" s="29"/>
      <c r="CX21" s="29"/>
      <c r="CY21" s="37"/>
      <c r="CZ21" s="38"/>
      <c r="DA21" s="29"/>
      <c r="DB21" s="29"/>
      <c r="DC21" s="37"/>
      <c r="DD21" s="38"/>
      <c r="DE21" s="29"/>
      <c r="DF21" s="29"/>
      <c r="DG21" s="37"/>
      <c r="DH21" s="38"/>
      <c r="DI21" s="29"/>
      <c r="DJ21" s="29"/>
      <c r="DK21" s="37"/>
      <c r="DL21" s="38"/>
      <c r="DM21" s="29"/>
      <c r="DN21" s="29"/>
      <c r="DO21" s="37"/>
      <c r="DP21" s="38"/>
      <c r="DQ21" s="29"/>
      <c r="DR21" s="29"/>
      <c r="DS21" s="37"/>
      <c r="DT21" s="38"/>
      <c r="DU21" s="29"/>
      <c r="DV21" s="38"/>
      <c r="DW21" s="29"/>
    </row>
    <row r="22" spans="2:127" ht="15.75" thickBot="1" x14ac:dyDescent="0.3">
      <c r="B22" s="14" t="str">
        <f>'Questions &amp; Data'!N9</f>
        <v>G</v>
      </c>
      <c r="C22" s="32">
        <v>8</v>
      </c>
      <c r="D22" s="32">
        <f>'Questions &amp; Data'!W9</f>
        <v>12.33333333333333</v>
      </c>
      <c r="E22" s="31">
        <v>0.75</v>
      </c>
      <c r="G22" s="37"/>
      <c r="H22" s="38"/>
      <c r="I22" s="29"/>
      <c r="J22" s="29"/>
      <c r="K22" s="37"/>
      <c r="L22" s="38"/>
      <c r="M22" s="29"/>
      <c r="N22" s="29"/>
      <c r="O22" s="37"/>
      <c r="P22" s="38"/>
      <c r="Q22" s="29"/>
      <c r="R22" s="29"/>
      <c r="S22" s="37"/>
      <c r="T22" s="38"/>
      <c r="U22" s="29"/>
      <c r="V22" s="29"/>
      <c r="W22" s="37"/>
      <c r="X22" s="38"/>
      <c r="Y22" s="29"/>
      <c r="Z22" s="29"/>
      <c r="AA22" s="37"/>
      <c r="AB22" s="29"/>
      <c r="AC22" s="75"/>
      <c r="AD22" s="77"/>
      <c r="AE22" s="78"/>
      <c r="AF22" s="76"/>
      <c r="AG22" s="77"/>
      <c r="AH22" s="77"/>
      <c r="AI22" s="78"/>
      <c r="AJ22" s="76"/>
      <c r="AK22" s="77"/>
      <c r="AL22" s="77"/>
      <c r="AM22" s="78"/>
      <c r="AN22" s="76"/>
      <c r="AO22" s="77"/>
      <c r="AP22" s="77"/>
      <c r="AQ22" s="78"/>
      <c r="AR22" s="76"/>
      <c r="AS22" s="77"/>
      <c r="AT22" s="77"/>
      <c r="AU22" s="78"/>
      <c r="AV22" s="76"/>
      <c r="AW22" s="77"/>
      <c r="AX22" s="77"/>
      <c r="AY22" s="78"/>
      <c r="AZ22" s="77"/>
      <c r="BA22" s="56"/>
      <c r="BB22" s="84"/>
      <c r="BC22" s="56"/>
      <c r="BD22" s="65"/>
      <c r="BE22" s="56"/>
      <c r="BF22" s="56"/>
      <c r="BG22" s="66"/>
      <c r="BH22" s="65"/>
      <c r="BI22" s="56"/>
      <c r="BJ22" s="56"/>
      <c r="BK22" s="66"/>
      <c r="BL22" s="65"/>
      <c r="BM22" s="29"/>
      <c r="BN22" s="29"/>
      <c r="BO22" s="37"/>
      <c r="BP22" s="23"/>
      <c r="BQ22" s="29"/>
      <c r="BR22" s="29"/>
      <c r="BS22" s="37"/>
      <c r="BT22" s="38"/>
      <c r="BU22" s="29"/>
      <c r="BV22" s="29"/>
      <c r="BW22" s="37"/>
      <c r="BX22" s="38"/>
      <c r="BY22" s="29"/>
      <c r="BZ22" s="29"/>
      <c r="CA22" s="37"/>
      <c r="CB22" s="38"/>
      <c r="CC22" s="29"/>
      <c r="CD22" s="29"/>
      <c r="CE22" s="37"/>
      <c r="CF22" s="38"/>
      <c r="CG22" s="29"/>
      <c r="CH22" s="29"/>
      <c r="CI22" s="37"/>
      <c r="CJ22" s="38"/>
      <c r="CK22" s="29"/>
      <c r="CL22" s="29"/>
      <c r="CM22" s="37"/>
      <c r="CN22" s="38"/>
      <c r="CO22" s="29"/>
      <c r="CP22" s="29"/>
      <c r="CQ22" s="37"/>
      <c r="CR22" s="38"/>
      <c r="CS22" s="29"/>
      <c r="CT22" s="29"/>
      <c r="CU22" s="37"/>
      <c r="CV22" s="38"/>
      <c r="CW22" s="29"/>
      <c r="CX22" s="29"/>
      <c r="CY22" s="37"/>
      <c r="CZ22" s="38"/>
      <c r="DA22" s="29"/>
      <c r="DB22" s="29"/>
      <c r="DC22" s="37"/>
      <c r="DD22" s="38"/>
      <c r="DE22" s="29"/>
      <c r="DF22" s="29"/>
      <c r="DG22" s="37"/>
      <c r="DH22" s="38"/>
      <c r="DI22" s="29"/>
      <c r="DJ22" s="29"/>
      <c r="DK22" s="37"/>
      <c r="DL22" s="38"/>
      <c r="DM22" s="29"/>
      <c r="DN22" s="29"/>
      <c r="DO22" s="37"/>
      <c r="DP22" s="38"/>
      <c r="DQ22" s="29"/>
      <c r="DR22" s="29"/>
      <c r="DS22" s="37"/>
      <c r="DT22" s="38"/>
      <c r="DU22" s="29"/>
      <c r="DV22" s="38"/>
      <c r="DW22" s="29"/>
    </row>
    <row r="23" spans="2:127" ht="15.75" thickBot="1" x14ac:dyDescent="0.3">
      <c r="B23" s="14"/>
      <c r="C23" s="21"/>
      <c r="D23" s="32"/>
      <c r="E23" s="31"/>
      <c r="G23" s="37"/>
      <c r="H23" s="38"/>
      <c r="I23" s="29"/>
      <c r="J23" s="29"/>
      <c r="K23" s="37"/>
      <c r="L23" s="38"/>
      <c r="M23" s="29"/>
      <c r="N23" s="29"/>
      <c r="O23" s="37"/>
      <c r="P23" s="38"/>
      <c r="Q23" s="29"/>
      <c r="R23" s="29"/>
      <c r="S23" s="37"/>
      <c r="T23" s="38"/>
      <c r="U23" s="29"/>
      <c r="V23" s="29"/>
      <c r="W23" s="37"/>
      <c r="X23" s="38"/>
      <c r="Y23" s="29"/>
      <c r="Z23" s="29"/>
      <c r="AA23" s="37"/>
      <c r="AB23" s="38"/>
      <c r="AC23" s="29"/>
      <c r="AD23" s="29"/>
      <c r="AE23" s="37"/>
      <c r="AF23" s="38"/>
      <c r="AG23" s="29"/>
      <c r="AH23" s="29"/>
      <c r="AI23" s="37"/>
      <c r="AJ23" s="38"/>
      <c r="AK23" s="29"/>
      <c r="AL23" s="29"/>
      <c r="AM23" s="37"/>
      <c r="AN23" s="38"/>
      <c r="AO23" s="29"/>
      <c r="AP23" s="29"/>
      <c r="AQ23" s="37"/>
      <c r="AR23" s="38"/>
      <c r="AS23" s="29"/>
      <c r="AT23" s="29"/>
      <c r="AU23" s="37"/>
      <c r="AV23" s="38"/>
      <c r="AW23" s="29"/>
      <c r="AX23" s="29"/>
      <c r="AY23" s="37"/>
      <c r="AZ23" s="29"/>
      <c r="BA23" s="68"/>
      <c r="BB23" s="85"/>
      <c r="BC23" s="70"/>
      <c r="BD23" s="69"/>
      <c r="BE23" s="70"/>
      <c r="BF23" s="70"/>
      <c r="BG23" s="71"/>
      <c r="BH23" s="69"/>
      <c r="BI23" s="70"/>
      <c r="BJ23" s="70"/>
      <c r="BK23" s="71"/>
      <c r="BL23" s="69"/>
      <c r="BM23" s="30"/>
      <c r="BN23" s="30"/>
      <c r="BO23" s="48"/>
      <c r="BP23" s="25"/>
      <c r="BQ23" s="29"/>
      <c r="BR23" s="29"/>
      <c r="BS23" s="37"/>
      <c r="BT23" s="38"/>
      <c r="BU23" s="29"/>
      <c r="BV23" s="29"/>
      <c r="BW23" s="37"/>
      <c r="BX23" s="38"/>
      <c r="BY23" s="29"/>
      <c r="BZ23" s="29"/>
      <c r="CA23" s="37"/>
      <c r="CB23" s="38"/>
      <c r="CC23" s="29"/>
      <c r="CD23" s="29"/>
      <c r="CE23" s="37"/>
      <c r="CF23" s="38"/>
      <c r="CG23" s="29"/>
      <c r="CH23" s="29"/>
      <c r="CI23" s="37"/>
      <c r="CJ23" s="38"/>
      <c r="CK23" s="29"/>
      <c r="CL23" s="29"/>
      <c r="CM23" s="37"/>
      <c r="CN23" s="38"/>
      <c r="CO23" s="29"/>
      <c r="CP23" s="29"/>
      <c r="CQ23" s="37"/>
      <c r="CR23" s="38"/>
      <c r="CS23" s="29"/>
      <c r="CT23" s="29"/>
      <c r="CU23" s="37"/>
      <c r="CV23" s="38"/>
      <c r="CW23" s="29"/>
      <c r="CX23" s="29"/>
      <c r="CY23" s="37"/>
      <c r="CZ23" s="38"/>
      <c r="DA23" s="29"/>
      <c r="DB23" s="29"/>
      <c r="DC23" s="37"/>
      <c r="DD23" s="38"/>
      <c r="DE23" s="29"/>
      <c r="DF23" s="29"/>
      <c r="DG23" s="37"/>
      <c r="DH23" s="38"/>
      <c r="DI23" s="29"/>
      <c r="DJ23" s="29"/>
      <c r="DK23" s="37"/>
      <c r="DL23" s="38"/>
      <c r="DM23" s="29"/>
      <c r="DN23" s="29"/>
      <c r="DO23" s="37"/>
      <c r="DP23" s="38"/>
      <c r="DQ23" s="29"/>
      <c r="DR23" s="29"/>
      <c r="DS23" s="37"/>
      <c r="DT23" s="38"/>
      <c r="DU23" s="29"/>
      <c r="DV23" s="38"/>
      <c r="DW23" s="29"/>
    </row>
    <row r="24" spans="2:127" x14ac:dyDescent="0.25">
      <c r="B24" s="14"/>
      <c r="C24" s="32"/>
      <c r="D24" s="32"/>
      <c r="E24" s="31"/>
      <c r="G24" s="37"/>
      <c r="H24" s="38"/>
      <c r="I24" s="29"/>
      <c r="J24" s="29"/>
      <c r="K24" s="37"/>
      <c r="L24" s="38"/>
      <c r="M24" s="29"/>
      <c r="N24" s="29"/>
      <c r="O24" s="37"/>
      <c r="P24" s="38"/>
      <c r="Q24" s="29"/>
      <c r="R24" s="29"/>
      <c r="S24" s="37"/>
      <c r="T24" s="38"/>
      <c r="U24" s="29"/>
      <c r="V24" s="29"/>
      <c r="W24" s="37"/>
      <c r="X24" s="38"/>
      <c r="Y24" s="29"/>
      <c r="Z24" s="29"/>
      <c r="AA24" s="37"/>
      <c r="AB24" s="38"/>
      <c r="AC24" s="29"/>
      <c r="AD24" s="29"/>
      <c r="AE24" s="37"/>
      <c r="AF24" s="38"/>
      <c r="AG24" s="29"/>
      <c r="AH24" s="29"/>
      <c r="AI24" s="37"/>
      <c r="AJ24" s="38"/>
      <c r="AK24" s="29"/>
      <c r="AL24" s="29"/>
      <c r="AM24" s="37"/>
      <c r="AN24" s="38"/>
      <c r="AO24" s="29"/>
      <c r="AP24" s="29"/>
      <c r="AQ24" s="37"/>
      <c r="AR24" s="38"/>
      <c r="AS24" s="29"/>
      <c r="AT24" s="29"/>
      <c r="AU24" s="73"/>
      <c r="AV24" s="61"/>
      <c r="AW24" s="62"/>
      <c r="AX24" s="62"/>
      <c r="AY24" s="74"/>
      <c r="AZ24" s="61"/>
      <c r="BA24" s="62"/>
      <c r="BB24" s="83"/>
      <c r="BC24" s="62"/>
      <c r="BD24" s="61"/>
      <c r="BE24" s="62"/>
      <c r="BF24" s="62"/>
      <c r="BG24" s="74"/>
      <c r="BH24" s="52"/>
      <c r="BI24" s="28"/>
      <c r="BJ24" s="28"/>
      <c r="BK24" s="51"/>
      <c r="BL24" s="52"/>
      <c r="BM24" s="28"/>
      <c r="BN24" s="28"/>
      <c r="BO24" s="51"/>
      <c r="BP24" s="52"/>
      <c r="BQ24" s="28"/>
      <c r="BR24" s="28"/>
      <c r="BS24" s="51"/>
      <c r="BT24" s="26"/>
      <c r="BU24" s="29"/>
      <c r="BV24" s="29"/>
      <c r="BW24" s="37"/>
      <c r="BX24" s="38"/>
      <c r="BY24" s="29"/>
      <c r="BZ24" s="29"/>
      <c r="CA24" s="37"/>
      <c r="CB24" s="38"/>
      <c r="CC24" s="29"/>
      <c r="CD24" s="29"/>
      <c r="CE24" s="37"/>
      <c r="CF24" s="38"/>
      <c r="CG24" s="29"/>
      <c r="CH24" s="29"/>
      <c r="CI24" s="37"/>
      <c r="CJ24" s="38"/>
      <c r="CK24" s="29"/>
      <c r="CL24" s="29"/>
      <c r="CM24" s="37"/>
      <c r="CN24" s="38"/>
      <c r="CO24" s="29"/>
      <c r="CP24" s="29"/>
      <c r="CQ24" s="37"/>
      <c r="CR24" s="38"/>
      <c r="CS24" s="29"/>
      <c r="CT24" s="29"/>
      <c r="CU24" s="37"/>
      <c r="CV24" s="38"/>
      <c r="CW24" s="29"/>
      <c r="CX24" s="29"/>
      <c r="CY24" s="37"/>
      <c r="CZ24" s="38"/>
      <c r="DA24" s="29"/>
      <c r="DB24" s="29"/>
      <c r="DC24" s="37"/>
      <c r="DD24" s="38"/>
      <c r="DE24" s="29"/>
      <c r="DF24" s="29"/>
      <c r="DG24" s="37"/>
      <c r="DH24" s="38"/>
      <c r="DI24" s="29"/>
      <c r="DJ24" s="29"/>
      <c r="DK24" s="37"/>
      <c r="DL24" s="38"/>
      <c r="DM24" s="29"/>
      <c r="DN24" s="29"/>
      <c r="DO24" s="37"/>
      <c r="DP24" s="38"/>
      <c r="DQ24" s="29"/>
      <c r="DR24" s="29"/>
      <c r="DS24" s="37"/>
      <c r="DT24" s="38"/>
      <c r="DU24" s="29"/>
      <c r="DV24" s="38"/>
      <c r="DW24" s="29"/>
    </row>
    <row r="25" spans="2:127" x14ac:dyDescent="0.25">
      <c r="B25" s="14" t="str">
        <f>'Questions &amp; Data'!N10</f>
        <v>H</v>
      </c>
      <c r="C25" s="32">
        <v>13</v>
      </c>
      <c r="D25" s="32">
        <f>'Questions &amp; Data'!W10</f>
        <v>0</v>
      </c>
      <c r="E25" s="31">
        <v>0.5</v>
      </c>
      <c r="G25" s="37"/>
      <c r="H25" s="38"/>
      <c r="I25" s="29"/>
      <c r="J25" s="29"/>
      <c r="K25" s="37"/>
      <c r="L25" s="38"/>
      <c r="M25" s="29"/>
      <c r="N25" s="29"/>
      <c r="O25" s="37"/>
      <c r="P25" s="38"/>
      <c r="Q25" s="29"/>
      <c r="R25" s="29"/>
      <c r="S25" s="37"/>
      <c r="T25" s="38"/>
      <c r="U25" s="29"/>
      <c r="V25" s="29"/>
      <c r="W25" s="37"/>
      <c r="X25" s="38"/>
      <c r="Y25" s="29"/>
      <c r="Z25" s="29"/>
      <c r="AA25" s="37"/>
      <c r="AB25" s="38"/>
      <c r="AC25" s="29"/>
      <c r="AD25" s="29"/>
      <c r="AE25" s="37"/>
      <c r="AF25" s="38"/>
      <c r="AG25" s="29"/>
      <c r="AH25" s="29"/>
      <c r="AI25" s="37"/>
      <c r="AJ25" s="38"/>
      <c r="AK25" s="29"/>
      <c r="AL25" s="29"/>
      <c r="AM25" s="37"/>
      <c r="AN25" s="38"/>
      <c r="AO25" s="29"/>
      <c r="AP25" s="29"/>
      <c r="AQ25" s="37"/>
      <c r="AR25" s="38"/>
      <c r="AS25" s="29"/>
      <c r="AT25" s="29"/>
      <c r="AU25" s="64"/>
      <c r="AV25" s="65"/>
      <c r="AW25" s="56"/>
      <c r="AX25" s="56"/>
      <c r="AY25" s="66"/>
      <c r="AZ25" s="65"/>
      <c r="BA25" s="56"/>
      <c r="BB25" s="84"/>
      <c r="BC25" s="56"/>
      <c r="BD25" s="65"/>
      <c r="BE25" s="56"/>
      <c r="BF25" s="56"/>
      <c r="BG25" s="66"/>
      <c r="BH25" s="38"/>
      <c r="BI25" s="29"/>
      <c r="BJ25" s="29"/>
      <c r="BK25" s="37"/>
      <c r="BL25" s="38"/>
      <c r="BM25" s="29"/>
      <c r="BN25" s="29"/>
      <c r="BO25" s="37"/>
      <c r="BP25" s="38"/>
      <c r="BQ25" s="29"/>
      <c r="BR25" s="29"/>
      <c r="BS25" s="37"/>
      <c r="BT25" s="23"/>
      <c r="BU25" s="29"/>
      <c r="BV25" s="29"/>
      <c r="BW25" s="37"/>
      <c r="BX25" s="38"/>
      <c r="BY25" s="29"/>
      <c r="BZ25" s="29"/>
      <c r="CA25" s="37"/>
      <c r="CB25" s="38"/>
      <c r="CC25" s="29"/>
      <c r="CD25" s="29"/>
      <c r="CE25" s="37"/>
      <c r="CF25" s="38"/>
      <c r="CG25" s="29"/>
      <c r="CH25" s="29"/>
      <c r="CI25" s="37"/>
      <c r="CJ25" s="38"/>
      <c r="CK25" s="29"/>
      <c r="CL25" s="29"/>
      <c r="CM25" s="37"/>
      <c r="CN25" s="38"/>
      <c r="CO25" s="29"/>
      <c r="CP25" s="29"/>
      <c r="CQ25" s="37"/>
      <c r="CR25" s="38"/>
      <c r="CS25" s="29"/>
      <c r="CT25" s="29"/>
      <c r="CU25" s="37"/>
      <c r="CV25" s="38"/>
      <c r="CW25" s="29"/>
      <c r="CX25" s="29"/>
      <c r="CY25" s="37"/>
      <c r="CZ25" s="38"/>
      <c r="DA25" s="29"/>
      <c r="DB25" s="29"/>
      <c r="DC25" s="37"/>
      <c r="DD25" s="38"/>
      <c r="DE25" s="29"/>
      <c r="DF25" s="29"/>
      <c r="DG25" s="37"/>
      <c r="DH25" s="38"/>
      <c r="DI25" s="29"/>
      <c r="DJ25" s="29"/>
      <c r="DK25" s="37"/>
      <c r="DL25" s="38"/>
      <c r="DM25" s="29"/>
      <c r="DN25" s="29"/>
      <c r="DO25" s="37"/>
      <c r="DP25" s="38"/>
      <c r="DQ25" s="29"/>
      <c r="DR25" s="29"/>
      <c r="DS25" s="37"/>
      <c r="DT25" s="38"/>
      <c r="DU25" s="29"/>
      <c r="DV25" s="38"/>
      <c r="DW25" s="29"/>
    </row>
    <row r="26" spans="2:127" ht="15.75" thickBot="1" x14ac:dyDescent="0.3">
      <c r="B26" s="14"/>
      <c r="C26" s="21"/>
      <c r="D26" s="32"/>
      <c r="E26" s="31"/>
      <c r="G26" s="37"/>
      <c r="H26" s="38"/>
      <c r="I26" s="29"/>
      <c r="J26" s="29"/>
      <c r="K26" s="37"/>
      <c r="L26" s="38"/>
      <c r="M26" s="29"/>
      <c r="N26" s="29"/>
      <c r="O26" s="37"/>
      <c r="P26" s="38"/>
      <c r="Q26" s="29"/>
      <c r="R26" s="29"/>
      <c r="S26" s="37"/>
      <c r="T26" s="38"/>
      <c r="U26" s="29"/>
      <c r="V26" s="29"/>
      <c r="W26" s="37"/>
      <c r="X26" s="38"/>
      <c r="Y26" s="29"/>
      <c r="Z26" s="29"/>
      <c r="AA26" s="37"/>
      <c r="AB26" s="38"/>
      <c r="AC26" s="29"/>
      <c r="AD26" s="29"/>
      <c r="AE26" s="37"/>
      <c r="AF26" s="38"/>
      <c r="AG26" s="29"/>
      <c r="AH26" s="29"/>
      <c r="AI26" s="37"/>
      <c r="AJ26" s="38"/>
      <c r="AK26" s="29"/>
      <c r="AL26" s="29"/>
      <c r="AM26" s="37"/>
      <c r="AN26" s="38"/>
      <c r="AO26" s="29"/>
      <c r="AP26" s="29"/>
      <c r="AQ26" s="37"/>
      <c r="AR26" s="38"/>
      <c r="AS26" s="29"/>
      <c r="AT26" s="29"/>
      <c r="AU26" s="68"/>
      <c r="AV26" s="69"/>
      <c r="AW26" s="70"/>
      <c r="AX26" s="70"/>
      <c r="AY26" s="71"/>
      <c r="AZ26" s="69"/>
      <c r="BA26" s="70"/>
      <c r="BB26" s="85"/>
      <c r="BC26" s="70"/>
      <c r="BD26" s="69"/>
      <c r="BE26" s="70"/>
      <c r="BF26" s="70"/>
      <c r="BG26" s="71"/>
      <c r="BH26" s="49"/>
      <c r="BI26" s="30"/>
      <c r="BJ26" s="30"/>
      <c r="BK26" s="48"/>
      <c r="BL26" s="49"/>
      <c r="BM26" s="30"/>
      <c r="BN26" s="30"/>
      <c r="BO26" s="48"/>
      <c r="BP26" s="49"/>
      <c r="BQ26" s="30"/>
      <c r="BR26" s="30"/>
      <c r="BS26" s="48"/>
      <c r="BT26" s="25"/>
      <c r="BU26" s="29"/>
      <c r="BV26" s="29"/>
      <c r="BW26" s="37"/>
      <c r="BX26" s="38"/>
      <c r="BY26" s="29"/>
      <c r="BZ26" s="29"/>
      <c r="CA26" s="37"/>
      <c r="CB26" s="38"/>
      <c r="CC26" s="29"/>
      <c r="CD26" s="29"/>
      <c r="CE26" s="37"/>
      <c r="CF26" s="38"/>
      <c r="CG26" s="29"/>
      <c r="CH26" s="29"/>
      <c r="CI26" s="37"/>
      <c r="CJ26" s="38"/>
      <c r="CK26" s="29"/>
      <c r="CL26" s="29"/>
      <c r="CM26" s="37"/>
      <c r="CN26" s="38"/>
      <c r="CO26" s="29"/>
      <c r="CP26" s="29"/>
      <c r="CQ26" s="37"/>
      <c r="CR26" s="38"/>
      <c r="CS26" s="79"/>
      <c r="CT26" s="29"/>
      <c r="CU26" s="37"/>
      <c r="CV26" s="38"/>
      <c r="CW26" s="29"/>
      <c r="CX26" s="29"/>
      <c r="CY26" s="37"/>
      <c r="CZ26" s="38"/>
      <c r="DA26" s="29"/>
      <c r="DB26" s="29"/>
      <c r="DC26" s="37"/>
      <c r="DD26" s="38"/>
      <c r="DE26" s="29"/>
      <c r="DF26" s="29"/>
      <c r="DG26" s="37"/>
      <c r="DH26" s="38"/>
      <c r="DI26" s="29"/>
      <c r="DJ26" s="29"/>
      <c r="DK26" s="37"/>
      <c r="DL26" s="38"/>
      <c r="DM26" s="29"/>
      <c r="DN26" s="29"/>
      <c r="DO26" s="37"/>
      <c r="DP26" s="38"/>
      <c r="DQ26" s="29"/>
      <c r="DR26" s="29"/>
      <c r="DS26" s="37"/>
      <c r="DT26" s="38"/>
      <c r="DU26" s="29"/>
      <c r="DV26" s="38"/>
      <c r="DW26" s="29"/>
    </row>
    <row r="27" spans="2:127" ht="15.75" thickBot="1" x14ac:dyDescent="0.3">
      <c r="B27" s="14"/>
      <c r="C27" s="32"/>
      <c r="D27" s="32"/>
      <c r="E27" s="31"/>
      <c r="G27" s="37"/>
      <c r="H27" s="38"/>
      <c r="I27" s="29"/>
      <c r="J27" s="29"/>
      <c r="K27" s="37"/>
      <c r="L27" s="38"/>
      <c r="M27" s="29"/>
      <c r="N27" s="29"/>
      <c r="O27" s="37"/>
      <c r="P27" s="38"/>
      <c r="Q27" s="29"/>
      <c r="R27" s="29"/>
      <c r="S27" s="37"/>
      <c r="T27" s="38"/>
      <c r="U27" s="29"/>
      <c r="V27" s="29"/>
      <c r="W27" s="37"/>
      <c r="X27" s="38"/>
      <c r="Y27" s="29"/>
      <c r="Z27" s="29"/>
      <c r="AA27" s="37"/>
      <c r="AB27" s="38"/>
      <c r="AC27" s="29"/>
      <c r="AD27" s="29"/>
      <c r="AE27" s="37"/>
      <c r="AF27" s="38"/>
      <c r="AG27" s="29"/>
      <c r="AH27" s="29"/>
      <c r="AI27" s="37"/>
      <c r="AJ27" s="38"/>
      <c r="AK27" s="29"/>
      <c r="AL27" s="29"/>
      <c r="AM27" s="37"/>
      <c r="AN27" s="38"/>
      <c r="AO27" s="29"/>
      <c r="AP27" s="29"/>
      <c r="AQ27" s="37"/>
      <c r="AR27" s="38"/>
      <c r="AS27" s="29"/>
      <c r="AT27" s="29"/>
      <c r="AU27" s="37"/>
      <c r="AV27" s="38"/>
      <c r="AW27" s="29"/>
      <c r="AX27" s="29"/>
      <c r="AY27" s="37"/>
      <c r="AZ27" s="38"/>
      <c r="BA27" s="29"/>
      <c r="BB27" s="82"/>
      <c r="BC27" s="29"/>
      <c r="BD27" s="29"/>
      <c r="BE27" s="73"/>
      <c r="BF27" s="62"/>
      <c r="BG27" s="74"/>
      <c r="BH27" s="61"/>
      <c r="BI27" s="28"/>
      <c r="BJ27" s="28"/>
      <c r="BK27" s="51"/>
      <c r="BL27" s="52"/>
      <c r="BM27" s="28"/>
      <c r="BN27" s="28"/>
      <c r="BO27" s="51"/>
      <c r="BP27" s="52"/>
      <c r="BQ27" s="28"/>
      <c r="BR27" s="28"/>
      <c r="BS27" s="51"/>
      <c r="BT27" s="26"/>
      <c r="BU27" s="29"/>
      <c r="BV27" s="29"/>
      <c r="BW27" s="37"/>
      <c r="BX27" s="38"/>
      <c r="BY27" s="29"/>
      <c r="BZ27" s="29"/>
      <c r="CA27" s="37"/>
      <c r="CB27" s="38"/>
      <c r="CC27" s="29"/>
      <c r="CD27" s="29"/>
      <c r="CE27" s="37"/>
      <c r="CF27" s="38"/>
      <c r="CG27" s="29"/>
      <c r="CH27" s="29"/>
      <c r="CI27" s="37"/>
      <c r="CJ27" s="38"/>
      <c r="CK27" s="29"/>
      <c r="CL27" s="29"/>
      <c r="CM27" s="37"/>
      <c r="CN27" s="38"/>
      <c r="CO27" s="29"/>
      <c r="CP27" s="29"/>
      <c r="CQ27" s="37"/>
      <c r="CR27" s="38"/>
      <c r="CS27" s="29"/>
      <c r="CT27" s="29"/>
      <c r="CU27" s="37"/>
      <c r="CV27" s="38"/>
      <c r="CW27" s="29"/>
      <c r="CX27" s="29"/>
      <c r="CY27" s="37"/>
      <c r="CZ27" s="38"/>
      <c r="DA27" s="29"/>
      <c r="DB27" s="29"/>
      <c r="DC27" s="37"/>
      <c r="DD27" s="38"/>
      <c r="DE27" s="29"/>
      <c r="DF27" s="29"/>
      <c r="DG27" s="37"/>
      <c r="DH27" s="38"/>
      <c r="DI27" s="29"/>
      <c r="DJ27" s="29"/>
      <c r="DK27" s="37"/>
      <c r="DL27" s="38"/>
      <c r="DM27" s="29"/>
      <c r="DN27" s="29"/>
      <c r="DO27" s="37"/>
      <c r="DP27" s="38"/>
      <c r="DQ27" s="29"/>
      <c r="DR27" s="29"/>
      <c r="DS27" s="37"/>
      <c r="DT27" s="38"/>
      <c r="DU27" s="29"/>
      <c r="DV27" s="38"/>
      <c r="DW27" s="29"/>
    </row>
    <row r="28" spans="2:127" ht="15.75" thickBot="1" x14ac:dyDescent="0.3">
      <c r="B28" s="14" t="str">
        <f>'Questions &amp; Data'!N11</f>
        <v>I</v>
      </c>
      <c r="C28" s="32">
        <v>8</v>
      </c>
      <c r="D28" s="32">
        <f>'Questions &amp; Data'!W11</f>
        <v>7</v>
      </c>
      <c r="E28" s="31">
        <v>0.25</v>
      </c>
      <c r="G28" s="37"/>
      <c r="H28" s="38"/>
      <c r="I28" s="29"/>
      <c r="J28" s="29"/>
      <c r="K28" s="37"/>
      <c r="L28" s="38"/>
      <c r="M28" s="29"/>
      <c r="N28" s="29"/>
      <c r="O28" s="37"/>
      <c r="P28" s="38"/>
      <c r="Q28" s="29"/>
      <c r="R28" s="29"/>
      <c r="S28" s="37"/>
      <c r="T28" s="38"/>
      <c r="U28" s="29"/>
      <c r="V28" s="29"/>
      <c r="W28" s="37"/>
      <c r="X28" s="38"/>
      <c r="Y28" s="29"/>
      <c r="Z28" s="29"/>
      <c r="AA28" s="37"/>
      <c r="AB28" s="38"/>
      <c r="AC28" s="29"/>
      <c r="AD28" s="29"/>
      <c r="AE28" s="37"/>
      <c r="AF28" s="38"/>
      <c r="AG28" s="29"/>
      <c r="AH28" s="29"/>
      <c r="AI28" s="37"/>
      <c r="AJ28" s="38"/>
      <c r="AK28" s="29"/>
      <c r="AL28" s="29"/>
      <c r="AM28" s="37"/>
      <c r="AN28" s="29"/>
      <c r="AO28" s="75"/>
      <c r="AP28" s="77"/>
      <c r="AQ28" s="78"/>
      <c r="AR28" s="76"/>
      <c r="AS28" s="77"/>
      <c r="AT28" s="77"/>
      <c r="AU28" s="78"/>
      <c r="AV28" s="76"/>
      <c r="AW28" s="77"/>
      <c r="AX28" s="77"/>
      <c r="AY28" s="78"/>
      <c r="AZ28" s="76"/>
      <c r="BA28" s="77"/>
      <c r="BB28" s="87"/>
      <c r="BC28" s="77"/>
      <c r="BD28" s="77"/>
      <c r="BE28" s="56"/>
      <c r="BF28" s="56"/>
      <c r="BG28" s="66"/>
      <c r="BH28" s="65"/>
      <c r="BI28" s="29"/>
      <c r="BJ28" s="29"/>
      <c r="BK28" s="37"/>
      <c r="BL28" s="38"/>
      <c r="BM28" s="29"/>
      <c r="BN28" s="29"/>
      <c r="BO28" s="37"/>
      <c r="BP28" s="38"/>
      <c r="BQ28" s="29"/>
      <c r="BR28" s="29"/>
      <c r="BS28" s="37"/>
      <c r="BT28" s="23"/>
      <c r="BU28" s="29"/>
      <c r="BV28" s="29"/>
      <c r="BW28" s="37"/>
      <c r="BX28" s="38"/>
      <c r="BY28" s="29"/>
      <c r="BZ28" s="29"/>
      <c r="CA28" s="37"/>
      <c r="CB28" s="38"/>
      <c r="CC28" s="29"/>
      <c r="CD28" s="29"/>
      <c r="CE28" s="37"/>
      <c r="CF28" s="38"/>
      <c r="CG28" s="29"/>
      <c r="CH28" s="29"/>
      <c r="CI28" s="37"/>
      <c r="CJ28" s="38"/>
      <c r="CK28" s="29"/>
      <c r="CL28" s="29"/>
      <c r="CM28" s="37"/>
      <c r="CN28" s="38"/>
      <c r="CO28" s="29"/>
      <c r="CP28" s="29"/>
      <c r="CQ28" s="37"/>
      <c r="CR28" s="38"/>
      <c r="CS28" s="29"/>
      <c r="CT28" s="29"/>
      <c r="CU28" s="37"/>
      <c r="CV28" s="38"/>
      <c r="CW28" s="29"/>
      <c r="CX28" s="29"/>
      <c r="CY28" s="37"/>
      <c r="CZ28" s="38"/>
      <c r="DA28" s="29"/>
      <c r="DB28" s="29"/>
      <c r="DC28" s="37"/>
      <c r="DD28" s="38"/>
      <c r="DE28" s="29"/>
      <c r="DF28" s="29"/>
      <c r="DG28" s="37"/>
      <c r="DH28" s="38"/>
      <c r="DI28" s="29"/>
      <c r="DJ28" s="29"/>
      <c r="DK28" s="37"/>
      <c r="DL28" s="38"/>
      <c r="DM28" s="29"/>
      <c r="DN28" s="29"/>
      <c r="DO28" s="37"/>
      <c r="DP28" s="38"/>
      <c r="DQ28" s="29"/>
      <c r="DR28" s="29"/>
      <c r="DS28" s="37"/>
      <c r="DT28" s="38"/>
      <c r="DU28" s="29"/>
      <c r="DV28" s="38"/>
      <c r="DW28" s="29"/>
    </row>
    <row r="29" spans="2:127" ht="15.75" thickBot="1" x14ac:dyDescent="0.3">
      <c r="B29" s="14"/>
      <c r="C29" s="21"/>
      <c r="D29" s="32"/>
      <c r="E29" s="31"/>
      <c r="G29" s="37"/>
      <c r="H29" s="38"/>
      <c r="I29" s="29"/>
      <c r="J29" s="29"/>
      <c r="K29" s="37"/>
      <c r="L29" s="38"/>
      <c r="M29" s="29"/>
      <c r="N29" s="29"/>
      <c r="O29" s="37"/>
      <c r="P29" s="38"/>
      <c r="Q29" s="29"/>
      <c r="R29" s="29"/>
      <c r="S29" s="37"/>
      <c r="T29" s="38"/>
      <c r="U29" s="29"/>
      <c r="V29" s="29"/>
      <c r="W29" s="37"/>
      <c r="X29" s="38"/>
      <c r="Y29" s="29"/>
      <c r="Z29" s="29"/>
      <c r="AA29" s="37"/>
      <c r="AB29" s="38"/>
      <c r="AC29" s="29"/>
      <c r="AD29" s="29"/>
      <c r="AE29" s="37"/>
      <c r="AF29" s="38"/>
      <c r="AG29" s="29"/>
      <c r="AH29" s="29"/>
      <c r="AI29" s="37"/>
      <c r="AJ29" s="38"/>
      <c r="AK29" s="29"/>
      <c r="AL29" s="29"/>
      <c r="AM29" s="37"/>
      <c r="AN29" s="38"/>
      <c r="AO29" s="29"/>
      <c r="AP29" s="29"/>
      <c r="AQ29" s="37"/>
      <c r="AR29" s="38"/>
      <c r="AS29" s="29"/>
      <c r="AT29" s="29"/>
      <c r="AU29" s="37"/>
      <c r="AV29" s="38"/>
      <c r="AW29" s="29"/>
      <c r="AX29" s="29"/>
      <c r="AY29" s="37"/>
      <c r="AZ29" s="38"/>
      <c r="BA29" s="29"/>
      <c r="BB29" s="82"/>
      <c r="BC29" s="29"/>
      <c r="BD29" s="29"/>
      <c r="BE29" s="68"/>
      <c r="BF29" s="70"/>
      <c r="BG29" s="71"/>
      <c r="BH29" s="69"/>
      <c r="BI29" s="30"/>
      <c r="BJ29" s="30"/>
      <c r="BK29" s="48"/>
      <c r="BL29" s="49"/>
      <c r="BM29" s="30"/>
      <c r="BN29" s="30"/>
      <c r="BO29" s="48"/>
      <c r="BP29" s="49"/>
      <c r="BQ29" s="30"/>
      <c r="BR29" s="30"/>
      <c r="BS29" s="48"/>
      <c r="BT29" s="25"/>
      <c r="BU29" s="29"/>
      <c r="BV29" s="29"/>
      <c r="BW29" s="37"/>
      <c r="BX29" s="38"/>
      <c r="BY29" s="29"/>
      <c r="BZ29" s="29"/>
      <c r="CA29" s="37"/>
      <c r="CB29" s="38"/>
      <c r="CC29" s="29"/>
      <c r="CD29" s="29"/>
      <c r="CE29" s="37"/>
      <c r="CF29" s="38"/>
      <c r="CG29" s="29"/>
      <c r="CH29" s="29"/>
      <c r="CI29" s="37"/>
      <c r="CJ29" s="38"/>
      <c r="CK29" s="29"/>
      <c r="CL29" s="29"/>
      <c r="CM29" s="37"/>
      <c r="CN29" s="38"/>
      <c r="CO29" s="29"/>
      <c r="CP29" s="29"/>
      <c r="CQ29" s="37"/>
      <c r="CR29" s="38"/>
      <c r="CS29" s="29"/>
      <c r="CT29" s="29"/>
      <c r="CU29" s="37"/>
      <c r="CV29" s="38"/>
      <c r="CW29" s="29"/>
      <c r="CX29" s="29"/>
      <c r="CY29" s="37"/>
      <c r="CZ29" s="38"/>
      <c r="DA29" s="29"/>
      <c r="DB29" s="29"/>
      <c r="DC29" s="37"/>
      <c r="DD29" s="38"/>
      <c r="DE29" s="29"/>
      <c r="DF29" s="29"/>
      <c r="DG29" s="37"/>
      <c r="DH29" s="38"/>
      <c r="DI29" s="29"/>
      <c r="DJ29" s="29"/>
      <c r="DK29" s="37"/>
      <c r="DL29" s="38"/>
      <c r="DM29" s="29"/>
      <c r="DN29" s="29"/>
      <c r="DO29" s="37"/>
      <c r="DP29" s="38"/>
      <c r="DQ29" s="29"/>
      <c r="DR29" s="29"/>
      <c r="DS29" s="37"/>
      <c r="DT29" s="38"/>
      <c r="DU29" s="29"/>
      <c r="DV29" s="38"/>
      <c r="DW29" s="29"/>
    </row>
    <row r="30" spans="2:127" ht="15.75" thickBot="1" x14ac:dyDescent="0.3">
      <c r="B30" s="14"/>
      <c r="C30" s="32"/>
      <c r="D30" s="32"/>
      <c r="E30" s="31"/>
      <c r="G30" s="37"/>
      <c r="H30" s="38"/>
      <c r="I30" s="29"/>
      <c r="J30" s="29"/>
      <c r="K30" s="37"/>
      <c r="L30" s="38"/>
      <c r="M30" s="29"/>
      <c r="N30" s="29"/>
      <c r="O30" s="37"/>
      <c r="P30" s="38"/>
      <c r="Q30" s="29"/>
      <c r="R30" s="29"/>
      <c r="S30" s="37"/>
      <c r="T30" s="38"/>
      <c r="U30" s="29"/>
      <c r="V30" s="29"/>
      <c r="W30" s="37"/>
      <c r="X30" s="38"/>
      <c r="Y30" s="29"/>
      <c r="Z30" s="29"/>
      <c r="AA30" s="37"/>
      <c r="AB30" s="38"/>
      <c r="AC30" s="29"/>
      <c r="AD30" s="29"/>
      <c r="AE30" s="37"/>
      <c r="AF30" s="38"/>
      <c r="AG30" s="29"/>
      <c r="AH30" s="29"/>
      <c r="AI30" s="37"/>
      <c r="AJ30" s="38"/>
      <c r="AK30" s="29"/>
      <c r="AL30" s="29"/>
      <c r="AM30" s="37"/>
      <c r="AN30" s="38"/>
      <c r="AO30" s="29"/>
      <c r="AP30" s="29"/>
      <c r="AQ30" s="37"/>
      <c r="AR30" s="38"/>
      <c r="AS30" s="29"/>
      <c r="AT30" s="29"/>
      <c r="AU30" s="37"/>
      <c r="AV30" s="38"/>
      <c r="AW30" s="29"/>
      <c r="AX30" s="29"/>
      <c r="AY30" s="37"/>
      <c r="AZ30" s="38"/>
      <c r="BA30" s="29"/>
      <c r="BB30" s="82"/>
      <c r="BC30" s="28"/>
      <c r="BD30" s="52"/>
      <c r="BE30" s="29"/>
      <c r="BF30" s="29"/>
      <c r="BG30" s="37"/>
      <c r="BH30" s="38"/>
      <c r="BI30" s="29"/>
      <c r="BJ30" s="29"/>
      <c r="BK30" s="37"/>
      <c r="BL30" s="23"/>
      <c r="BM30" s="29"/>
      <c r="BN30" s="29"/>
      <c r="BO30" s="37"/>
      <c r="BP30" s="38"/>
      <c r="BQ30" s="29"/>
      <c r="BR30" s="29"/>
      <c r="BS30" s="37"/>
      <c r="BT30" s="38"/>
      <c r="BU30" s="29"/>
      <c r="BV30" s="29"/>
      <c r="BW30" s="37"/>
      <c r="BX30" s="38"/>
      <c r="BY30" s="29"/>
      <c r="BZ30" s="29"/>
      <c r="CA30" s="37"/>
      <c r="CB30" s="38"/>
      <c r="CC30" s="29"/>
      <c r="CD30" s="29"/>
      <c r="CE30" s="37"/>
      <c r="CF30" s="38"/>
      <c r="CG30" s="29"/>
      <c r="CH30" s="29"/>
      <c r="CI30" s="37"/>
      <c r="CJ30" s="38"/>
      <c r="CK30" s="29"/>
      <c r="CL30" s="29"/>
      <c r="CM30" s="37"/>
      <c r="CN30" s="38"/>
      <c r="CO30" s="29"/>
      <c r="CP30" s="29"/>
      <c r="CQ30" s="37"/>
      <c r="CR30" s="38"/>
      <c r="CS30" s="29"/>
      <c r="CT30" s="29"/>
      <c r="CU30" s="37"/>
      <c r="CV30" s="38"/>
      <c r="CW30" s="29"/>
      <c r="CX30" s="29"/>
      <c r="CY30" s="37"/>
      <c r="CZ30" s="38"/>
      <c r="DA30" s="29"/>
      <c r="DB30" s="29"/>
      <c r="DC30" s="37"/>
      <c r="DD30" s="38"/>
      <c r="DE30" s="29"/>
      <c r="DF30" s="29"/>
      <c r="DG30" s="37"/>
      <c r="DH30" s="38"/>
      <c r="DI30" s="29"/>
      <c r="DJ30" s="29"/>
      <c r="DK30" s="37"/>
      <c r="DL30" s="38"/>
      <c r="DM30" s="29"/>
      <c r="DN30" s="29"/>
      <c r="DO30" s="37"/>
      <c r="DP30" s="38"/>
      <c r="DQ30" s="29"/>
      <c r="DR30" s="29"/>
      <c r="DS30" s="37"/>
      <c r="DT30" s="38"/>
      <c r="DU30" s="29"/>
      <c r="DV30" s="38"/>
      <c r="DW30" s="29"/>
    </row>
    <row r="31" spans="2:127" ht="15" customHeight="1" thickBot="1" x14ac:dyDescent="0.3">
      <c r="B31" s="14" t="str">
        <f>'Questions &amp; Data'!N12</f>
        <v>J</v>
      </c>
      <c r="C31" s="32">
        <v>5</v>
      </c>
      <c r="D31" s="32">
        <f>'Questions &amp; Data'!W12</f>
        <v>13.166666666666663</v>
      </c>
      <c r="E31" s="31">
        <v>0</v>
      </c>
      <c r="G31" s="37"/>
      <c r="H31" s="38"/>
      <c r="I31" s="29"/>
      <c r="J31" s="29"/>
      <c r="K31" s="37"/>
      <c r="L31" s="38"/>
      <c r="M31" s="29"/>
      <c r="N31" s="29"/>
      <c r="O31" s="37"/>
      <c r="P31" s="38"/>
      <c r="Q31" s="29"/>
      <c r="R31" s="29"/>
      <c r="S31" s="37"/>
      <c r="T31" s="38"/>
      <c r="U31" s="29"/>
      <c r="V31" s="29"/>
      <c r="W31" s="37"/>
      <c r="X31" s="38"/>
      <c r="Y31" s="29"/>
      <c r="Z31" s="29"/>
      <c r="AA31" s="37"/>
      <c r="AB31" s="29"/>
      <c r="AC31" s="33"/>
      <c r="AD31" s="34"/>
      <c r="AE31" s="47"/>
      <c r="AF31" s="46"/>
      <c r="AG31" s="34"/>
      <c r="AH31" s="34"/>
      <c r="AI31" s="47"/>
      <c r="AJ31" s="46"/>
      <c r="AK31" s="34"/>
      <c r="AL31" s="34"/>
      <c r="AM31" s="47"/>
      <c r="AN31" s="46"/>
      <c r="AO31" s="34"/>
      <c r="AP31" s="34"/>
      <c r="AQ31" s="47"/>
      <c r="AR31" s="46"/>
      <c r="AS31" s="34"/>
      <c r="AT31" s="34"/>
      <c r="AU31" s="47"/>
      <c r="AV31" s="46"/>
      <c r="AW31" s="34"/>
      <c r="AX31" s="34"/>
      <c r="AY31" s="47"/>
      <c r="AZ31" s="46"/>
      <c r="BA31" s="34"/>
      <c r="BB31" s="88"/>
      <c r="BC31" s="29"/>
      <c r="BD31" s="38"/>
      <c r="BE31" s="29"/>
      <c r="BF31" s="29"/>
      <c r="BG31" s="37"/>
      <c r="BH31" s="38"/>
      <c r="BI31" s="29"/>
      <c r="BJ31" s="29"/>
      <c r="BK31" s="37"/>
      <c r="BL31" s="23"/>
      <c r="BM31" s="29"/>
      <c r="BN31" s="29"/>
      <c r="BO31" s="37"/>
      <c r="BP31" s="38"/>
      <c r="BQ31" s="29"/>
      <c r="BR31" s="29"/>
      <c r="BS31" s="37"/>
      <c r="BT31" s="38"/>
      <c r="BU31" s="29"/>
      <c r="BV31" s="29"/>
      <c r="BW31" s="37"/>
      <c r="BX31" s="38"/>
      <c r="BY31" s="29"/>
      <c r="BZ31" s="29"/>
      <c r="CA31" s="37"/>
      <c r="CB31" s="38"/>
      <c r="CC31" s="29"/>
      <c r="CD31" s="29"/>
      <c r="CE31" s="37"/>
      <c r="CF31" s="38"/>
      <c r="CG31" s="29"/>
      <c r="CH31" s="29"/>
      <c r="CI31" s="37"/>
      <c r="CJ31" s="38"/>
      <c r="CK31" s="29"/>
      <c r="CL31" s="29"/>
      <c r="CM31" s="37"/>
      <c r="CN31" s="38"/>
      <c r="CO31" s="29"/>
      <c r="CP31" s="29"/>
      <c r="CQ31" s="37"/>
      <c r="CR31" s="38"/>
      <c r="CS31" s="29"/>
      <c r="CT31" s="29"/>
      <c r="CU31" s="37"/>
      <c r="CV31" s="38"/>
      <c r="CW31" s="29"/>
      <c r="CX31" s="29"/>
      <c r="CY31" s="37"/>
      <c r="CZ31" s="38"/>
      <c r="DA31" s="29"/>
      <c r="DB31" s="29"/>
      <c r="DC31" s="37"/>
      <c r="DD31" s="38"/>
      <c r="DE31" s="29"/>
      <c r="DF31" s="29"/>
      <c r="DG31" s="37"/>
      <c r="DH31" s="38"/>
      <c r="DI31" s="29"/>
      <c r="DJ31" s="29"/>
      <c r="DK31" s="37"/>
      <c r="DL31" s="38"/>
      <c r="DM31" s="29"/>
      <c r="DN31" s="29"/>
      <c r="DO31" s="37"/>
      <c r="DP31" s="38"/>
      <c r="DQ31" s="29"/>
      <c r="DR31" s="29"/>
      <c r="DS31" s="37"/>
      <c r="DT31" s="38"/>
      <c r="DU31" s="29"/>
      <c r="DV31" s="38"/>
      <c r="DW31" s="29"/>
    </row>
    <row r="32" spans="2:127" ht="15" customHeight="1" thickBot="1" x14ac:dyDescent="0.3">
      <c r="B32" s="14"/>
      <c r="C32" s="21"/>
      <c r="D32" s="32"/>
      <c r="E32" s="31"/>
      <c r="G32" s="37"/>
      <c r="H32" s="38"/>
      <c r="I32" s="29"/>
      <c r="J32" s="29"/>
      <c r="K32" s="37"/>
      <c r="L32" s="38"/>
      <c r="M32" s="29"/>
      <c r="N32" s="29"/>
      <c r="O32" s="37"/>
      <c r="P32" s="38"/>
      <c r="Q32" s="29"/>
      <c r="R32" s="29"/>
      <c r="S32" s="37"/>
      <c r="T32" s="38"/>
      <c r="U32" s="29"/>
      <c r="V32" s="29"/>
      <c r="W32" s="37"/>
      <c r="X32" s="38"/>
      <c r="Y32" s="29"/>
      <c r="Z32" s="29"/>
      <c r="AA32" s="37"/>
      <c r="AB32" s="38"/>
      <c r="AC32" s="29"/>
      <c r="AD32" s="29"/>
      <c r="AE32" s="37"/>
      <c r="AF32" s="38"/>
      <c r="AG32" s="29"/>
      <c r="AH32" s="29"/>
      <c r="AI32" s="37"/>
      <c r="AJ32" s="38"/>
      <c r="AK32" s="29"/>
      <c r="AL32" s="29"/>
      <c r="AM32" s="37"/>
      <c r="AN32" s="38"/>
      <c r="AO32" s="29"/>
      <c r="AP32" s="29"/>
      <c r="AQ32" s="37"/>
      <c r="AR32" s="38"/>
      <c r="AS32" s="29"/>
      <c r="AT32" s="29"/>
      <c r="AU32" s="37"/>
      <c r="AV32" s="38"/>
      <c r="AW32" s="29"/>
      <c r="AX32" s="29"/>
      <c r="AY32" s="37"/>
      <c r="AZ32" s="38"/>
      <c r="BA32" s="29"/>
      <c r="BB32" s="82"/>
      <c r="BC32" s="30"/>
      <c r="BD32" s="49"/>
      <c r="BE32" s="30"/>
      <c r="BF32" s="30"/>
      <c r="BG32" s="48"/>
      <c r="BH32" s="49"/>
      <c r="BI32" s="30"/>
      <c r="BJ32" s="30"/>
      <c r="BK32" s="48"/>
      <c r="BL32" s="25"/>
      <c r="BM32" s="29"/>
      <c r="BN32" s="29"/>
      <c r="BO32" s="37"/>
      <c r="BP32" s="38"/>
      <c r="BQ32" s="29"/>
      <c r="BR32" s="29"/>
      <c r="BS32" s="37"/>
      <c r="BT32" s="38"/>
      <c r="BU32" s="29"/>
      <c r="BV32" s="29"/>
      <c r="BW32" s="37"/>
      <c r="BX32" s="38"/>
      <c r="BY32" s="29"/>
      <c r="BZ32" s="29"/>
      <c r="CA32" s="37"/>
      <c r="CB32" s="38"/>
      <c r="CC32" s="29"/>
      <c r="CD32" s="29"/>
      <c r="CE32" s="37"/>
      <c r="CF32" s="38"/>
      <c r="CG32" s="29"/>
      <c r="CH32" s="29"/>
      <c r="CI32" s="37"/>
      <c r="CJ32" s="38"/>
      <c r="CK32" s="29"/>
      <c r="CL32" s="29"/>
      <c r="CM32" s="37"/>
      <c r="CN32" s="38"/>
      <c r="CO32" s="29"/>
      <c r="CP32" s="29"/>
      <c r="CQ32" s="37"/>
      <c r="CR32" s="38"/>
      <c r="CS32" s="29"/>
      <c r="CT32" s="29"/>
      <c r="CU32" s="37"/>
      <c r="CV32" s="38"/>
      <c r="CW32" s="29"/>
      <c r="CX32" s="29"/>
      <c r="CY32" s="37"/>
      <c r="CZ32" s="38"/>
      <c r="DA32" s="29"/>
      <c r="DB32" s="29"/>
      <c r="DC32" s="37"/>
      <c r="DD32" s="38"/>
      <c r="DE32" s="29"/>
      <c r="DF32" s="29"/>
      <c r="DG32" s="37"/>
      <c r="DH32" s="38"/>
      <c r="DI32" s="29"/>
      <c r="DJ32" s="29"/>
      <c r="DK32" s="37"/>
      <c r="DL32" s="38"/>
      <c r="DM32" s="29"/>
      <c r="DN32" s="29"/>
      <c r="DO32" s="37"/>
      <c r="DP32" s="38"/>
      <c r="DQ32" s="29"/>
      <c r="DR32" s="29"/>
      <c r="DS32" s="37"/>
      <c r="DT32" s="38"/>
      <c r="DU32" s="29"/>
      <c r="DV32" s="38"/>
      <c r="DW32" s="29"/>
    </row>
    <row r="33" spans="2:127" ht="15" customHeight="1" thickBot="1" x14ac:dyDescent="0.3">
      <c r="B33" s="14"/>
      <c r="C33" s="32"/>
      <c r="D33" s="32"/>
      <c r="E33" s="31"/>
      <c r="G33" s="37"/>
      <c r="H33" s="38"/>
      <c r="I33" s="29"/>
      <c r="J33" s="29"/>
      <c r="K33" s="37"/>
      <c r="L33" s="38"/>
      <c r="M33" s="29"/>
      <c r="N33" s="29"/>
      <c r="O33" s="37"/>
      <c r="P33" s="38"/>
      <c r="Q33" s="29"/>
      <c r="R33" s="29"/>
      <c r="S33" s="37"/>
      <c r="T33" s="38"/>
      <c r="U33" s="29"/>
      <c r="V33" s="29"/>
      <c r="W33" s="37"/>
      <c r="X33" s="38"/>
      <c r="Y33" s="29"/>
      <c r="Z33" s="29"/>
      <c r="AA33" s="37"/>
      <c r="AB33" s="38"/>
      <c r="AC33" s="29"/>
      <c r="AD33" s="29"/>
      <c r="AE33" s="37"/>
      <c r="AF33" s="38"/>
      <c r="AG33" s="29"/>
      <c r="AH33" s="29"/>
      <c r="AI33" s="37"/>
      <c r="AJ33" s="38"/>
      <c r="AK33" s="29"/>
      <c r="AL33" s="29"/>
      <c r="AM33" s="37"/>
      <c r="AN33" s="38"/>
      <c r="AO33" s="29"/>
      <c r="AP33" s="29"/>
      <c r="AQ33" s="37"/>
      <c r="AR33" s="38"/>
      <c r="AS33" s="29"/>
      <c r="AT33" s="29"/>
      <c r="AU33" s="37"/>
      <c r="AV33" s="38"/>
      <c r="AW33" s="29"/>
      <c r="AX33" s="29"/>
      <c r="AY33" s="37"/>
      <c r="AZ33" s="38"/>
      <c r="BA33" s="29"/>
      <c r="BB33" s="82"/>
      <c r="BC33" s="29"/>
      <c r="BD33" s="38"/>
      <c r="BE33" s="29"/>
      <c r="BF33" s="29"/>
      <c r="BG33" s="37"/>
      <c r="BH33" s="38"/>
      <c r="BI33" s="29"/>
      <c r="BJ33" s="29"/>
      <c r="BK33" s="37"/>
      <c r="BL33" s="38"/>
      <c r="BM33" s="29"/>
      <c r="BN33" s="29"/>
      <c r="BO33" s="37"/>
      <c r="BP33" s="29"/>
      <c r="BQ33" s="27"/>
      <c r="BR33" s="28"/>
      <c r="BS33" s="51"/>
      <c r="BT33" s="52"/>
      <c r="BU33" s="28"/>
      <c r="BV33" s="28"/>
      <c r="BW33" s="51"/>
      <c r="BX33" s="52"/>
      <c r="BY33" s="28"/>
      <c r="BZ33" s="28"/>
      <c r="CA33" s="51"/>
      <c r="CB33" s="52"/>
      <c r="CC33" s="28"/>
      <c r="CD33" s="28"/>
      <c r="CE33" s="51"/>
      <c r="CF33" s="26"/>
      <c r="CG33" s="29"/>
      <c r="CH33" s="29"/>
      <c r="CI33" s="37"/>
      <c r="CJ33" s="38"/>
      <c r="CK33" s="29"/>
      <c r="CL33" s="29"/>
      <c r="CM33" s="37"/>
      <c r="CN33" s="38"/>
      <c r="CO33" s="29"/>
      <c r="CP33" s="29"/>
      <c r="CQ33" s="37"/>
      <c r="CR33" s="38"/>
      <c r="CS33" s="29"/>
      <c r="CT33" s="29"/>
      <c r="CU33" s="37"/>
      <c r="CV33" s="38"/>
      <c r="CW33" s="29"/>
      <c r="CX33" s="29"/>
      <c r="CY33" s="37"/>
      <c r="CZ33" s="38"/>
      <c r="DA33" s="29"/>
      <c r="DB33" s="29"/>
      <c r="DC33" s="37"/>
      <c r="DD33" s="38"/>
      <c r="DE33" s="29"/>
      <c r="DF33" s="29"/>
      <c r="DG33" s="37"/>
      <c r="DH33" s="38"/>
      <c r="DI33" s="29"/>
      <c r="DJ33" s="29"/>
      <c r="DK33" s="37"/>
      <c r="DL33" s="38"/>
      <c r="DM33" s="29"/>
      <c r="DN33" s="29"/>
      <c r="DO33" s="37"/>
      <c r="DP33" s="38"/>
      <c r="DQ33" s="29"/>
      <c r="DR33" s="29"/>
      <c r="DS33" s="37"/>
      <c r="DT33" s="38"/>
      <c r="DU33" s="29"/>
      <c r="DV33" s="38"/>
      <c r="DW33" s="29"/>
    </row>
    <row r="34" spans="2:127" ht="15.75" thickBot="1" x14ac:dyDescent="0.3">
      <c r="B34" s="14" t="str">
        <f>'Questions &amp; Data'!N13</f>
        <v>K</v>
      </c>
      <c r="C34" s="32">
        <v>8</v>
      </c>
      <c r="D34" s="32">
        <f>'Questions &amp; Data'!W13</f>
        <v>12.333333333333329</v>
      </c>
      <c r="E34" s="31">
        <v>0</v>
      </c>
      <c r="G34" s="37"/>
      <c r="H34" s="38"/>
      <c r="I34" s="29"/>
      <c r="J34" s="29"/>
      <c r="K34" s="37"/>
      <c r="L34" s="38"/>
      <c r="M34" s="29"/>
      <c r="N34" s="29"/>
      <c r="O34" s="37"/>
      <c r="P34" s="38"/>
      <c r="Q34" s="29"/>
      <c r="R34" s="29"/>
      <c r="S34" s="37"/>
      <c r="T34" s="38"/>
      <c r="U34" s="29"/>
      <c r="V34" s="29"/>
      <c r="W34" s="37"/>
      <c r="X34" s="38"/>
      <c r="Y34" s="29"/>
      <c r="Z34" s="29"/>
      <c r="AA34" s="37"/>
      <c r="AB34" s="38"/>
      <c r="AC34" s="29"/>
      <c r="AD34" s="29"/>
      <c r="AE34" s="37"/>
      <c r="AF34" s="38"/>
      <c r="AG34" s="29"/>
      <c r="AH34" s="29"/>
      <c r="AI34" s="37"/>
      <c r="AJ34" s="38"/>
      <c r="AK34" s="29"/>
      <c r="AL34" s="29"/>
      <c r="AM34" s="37"/>
      <c r="AN34" s="38"/>
      <c r="AO34" s="29"/>
      <c r="AP34" s="29"/>
      <c r="AQ34" s="37"/>
      <c r="AR34" s="29"/>
      <c r="AS34" s="33"/>
      <c r="AT34" s="34"/>
      <c r="AU34" s="47"/>
      <c r="AV34" s="46"/>
      <c r="AW34" s="34"/>
      <c r="AX34" s="34"/>
      <c r="AY34" s="47"/>
      <c r="AZ34" s="46"/>
      <c r="BA34" s="34"/>
      <c r="BB34" s="88"/>
      <c r="BC34" s="34"/>
      <c r="BD34" s="46"/>
      <c r="BE34" s="34"/>
      <c r="BF34" s="34"/>
      <c r="BG34" s="47"/>
      <c r="BH34" s="46"/>
      <c r="BI34" s="34"/>
      <c r="BJ34" s="34"/>
      <c r="BK34" s="47"/>
      <c r="BL34" s="46"/>
      <c r="BM34" s="34"/>
      <c r="BN34" s="34"/>
      <c r="BO34" s="47"/>
      <c r="BP34" s="34"/>
      <c r="BQ34" s="29"/>
      <c r="BR34" s="29"/>
      <c r="BS34" s="37"/>
      <c r="BT34" s="38"/>
      <c r="BU34" s="29"/>
      <c r="BV34" s="29"/>
      <c r="BW34" s="37"/>
      <c r="BX34" s="38"/>
      <c r="BY34" s="29"/>
      <c r="BZ34" s="29"/>
      <c r="CA34" s="37"/>
      <c r="CB34" s="38"/>
      <c r="CC34" s="29"/>
      <c r="CD34" s="29"/>
      <c r="CE34" s="37"/>
      <c r="CF34" s="23"/>
      <c r="CG34" s="29"/>
      <c r="CH34" s="29"/>
      <c r="CI34" s="37"/>
      <c r="CJ34" s="38"/>
      <c r="CK34" s="29"/>
      <c r="CL34" s="29"/>
      <c r="CM34" s="37"/>
      <c r="CN34" s="38"/>
      <c r="CO34" s="29"/>
      <c r="CP34" s="29"/>
      <c r="CQ34" s="37"/>
      <c r="CR34" s="38"/>
      <c r="CS34" s="29"/>
      <c r="CT34" s="29"/>
      <c r="CU34" s="37"/>
      <c r="CV34" s="38"/>
      <c r="CW34" s="29"/>
      <c r="CX34" s="29"/>
      <c r="CY34" s="37"/>
      <c r="CZ34" s="38"/>
      <c r="DA34" s="29"/>
      <c r="DB34" s="29"/>
      <c r="DC34" s="37"/>
      <c r="DD34" s="38"/>
      <c r="DE34" s="29"/>
      <c r="DF34" s="29"/>
      <c r="DG34" s="37"/>
      <c r="DH34" s="38"/>
      <c r="DI34" s="29"/>
      <c r="DJ34" s="29"/>
      <c r="DK34" s="37"/>
      <c r="DL34" s="38"/>
      <c r="DM34" s="29"/>
      <c r="DN34" s="29"/>
      <c r="DO34" s="37"/>
      <c r="DP34" s="38"/>
      <c r="DQ34" s="29"/>
      <c r="DR34" s="29"/>
      <c r="DS34" s="37"/>
      <c r="DT34" s="38"/>
      <c r="DU34" s="29"/>
      <c r="DV34" s="38"/>
      <c r="DW34" s="29"/>
    </row>
    <row r="35" spans="2:127" ht="15.75" thickBot="1" x14ac:dyDescent="0.3">
      <c r="B35" s="14"/>
      <c r="C35" s="21"/>
      <c r="D35" s="32"/>
      <c r="E35" s="31"/>
      <c r="G35" s="37"/>
      <c r="H35" s="38"/>
      <c r="I35" s="29"/>
      <c r="J35" s="29"/>
      <c r="K35" s="37"/>
      <c r="L35" s="38"/>
      <c r="M35" s="29"/>
      <c r="N35" s="29"/>
      <c r="O35" s="37"/>
      <c r="P35" s="38"/>
      <c r="Q35" s="29"/>
      <c r="R35" s="29"/>
      <c r="S35" s="37"/>
      <c r="T35" s="38"/>
      <c r="U35" s="29"/>
      <c r="V35" s="29"/>
      <c r="W35" s="37"/>
      <c r="X35" s="38"/>
      <c r="Y35" s="29"/>
      <c r="Z35" s="29"/>
      <c r="AA35" s="37"/>
      <c r="AB35" s="38"/>
      <c r="AC35" s="29"/>
      <c r="AD35" s="29"/>
      <c r="AE35" s="37"/>
      <c r="AF35" s="38"/>
      <c r="AG35" s="29"/>
      <c r="AH35" s="29"/>
      <c r="AI35" s="37"/>
      <c r="AJ35" s="38"/>
      <c r="AK35" s="29"/>
      <c r="AL35" s="29"/>
      <c r="AM35" s="37"/>
      <c r="AN35" s="38"/>
      <c r="AO35" s="29"/>
      <c r="AP35" s="29"/>
      <c r="AQ35" s="37"/>
      <c r="AR35" s="38"/>
      <c r="AS35" s="29"/>
      <c r="AT35" s="29"/>
      <c r="AU35" s="37"/>
      <c r="AV35" s="38"/>
      <c r="AW35" s="29"/>
      <c r="AX35" s="29"/>
      <c r="AY35" s="37"/>
      <c r="AZ35" s="38"/>
      <c r="BA35" s="29"/>
      <c r="BB35" s="82"/>
      <c r="BC35" s="29"/>
      <c r="BD35" s="38"/>
      <c r="BE35" s="29"/>
      <c r="BF35" s="29"/>
      <c r="BG35" s="37"/>
      <c r="BH35" s="38"/>
      <c r="BI35" s="29"/>
      <c r="BJ35" s="29"/>
      <c r="BK35" s="37"/>
      <c r="BL35" s="38"/>
      <c r="BM35" s="29"/>
      <c r="BN35" s="29"/>
      <c r="BO35" s="37"/>
      <c r="BP35" s="29"/>
      <c r="BQ35" s="24"/>
      <c r="BR35" s="30"/>
      <c r="BS35" s="48"/>
      <c r="BT35" s="49"/>
      <c r="BU35" s="30"/>
      <c r="BV35" s="30"/>
      <c r="BW35" s="48"/>
      <c r="BX35" s="49"/>
      <c r="BY35" s="30"/>
      <c r="BZ35" s="30"/>
      <c r="CA35" s="48"/>
      <c r="CB35" s="49"/>
      <c r="CC35" s="30"/>
      <c r="CD35" s="30"/>
      <c r="CE35" s="48"/>
      <c r="CF35" s="25"/>
      <c r="CG35" s="29"/>
      <c r="CH35" s="29"/>
      <c r="CI35" s="37"/>
      <c r="CJ35" s="38"/>
      <c r="CK35" s="29"/>
      <c r="CL35" s="29"/>
      <c r="CM35" s="37"/>
      <c r="CN35" s="38"/>
      <c r="CO35" s="29"/>
      <c r="CP35" s="29"/>
      <c r="CQ35" s="37"/>
      <c r="CR35" s="38"/>
      <c r="CS35" s="29"/>
      <c r="CT35" s="29"/>
      <c r="CU35" s="37"/>
      <c r="CV35" s="38"/>
      <c r="CW35" s="29"/>
      <c r="CX35" s="29"/>
      <c r="CY35" s="37"/>
      <c r="CZ35" s="38"/>
      <c r="DA35" s="29"/>
      <c r="DB35" s="29"/>
      <c r="DC35" s="37"/>
      <c r="DD35" s="38"/>
      <c r="DE35" s="29"/>
      <c r="DF35" s="29"/>
      <c r="DG35" s="37"/>
      <c r="DH35" s="38"/>
      <c r="DI35" s="29"/>
      <c r="DJ35" s="29"/>
      <c r="DK35" s="37"/>
      <c r="DL35" s="38"/>
      <c r="DM35" s="29"/>
      <c r="DN35" s="29"/>
      <c r="DO35" s="37"/>
      <c r="DP35" s="38"/>
      <c r="DQ35" s="29"/>
      <c r="DR35" s="29"/>
      <c r="DS35" s="37"/>
      <c r="DT35" s="38"/>
      <c r="DU35" s="29"/>
      <c r="DV35" s="38"/>
      <c r="DW35" s="29"/>
    </row>
    <row r="36" spans="2:127" x14ac:dyDescent="0.25">
      <c r="B36" s="14"/>
      <c r="C36" s="32"/>
      <c r="D36" s="32"/>
      <c r="E36" s="31"/>
      <c r="G36" s="37"/>
      <c r="H36" s="38"/>
      <c r="I36" s="29"/>
      <c r="J36" s="29"/>
      <c r="K36" s="37"/>
      <c r="L36" s="38"/>
      <c r="M36" s="29"/>
      <c r="N36" s="29"/>
      <c r="O36" s="37"/>
      <c r="P36" s="38"/>
      <c r="Q36" s="29"/>
      <c r="R36" s="29"/>
      <c r="S36" s="37"/>
      <c r="T36" s="38"/>
      <c r="U36" s="29"/>
      <c r="V36" s="29"/>
      <c r="W36" s="37"/>
      <c r="X36" s="38"/>
      <c r="Y36" s="29"/>
      <c r="Z36" s="29"/>
      <c r="AA36" s="37"/>
      <c r="AB36" s="38"/>
      <c r="AC36" s="29"/>
      <c r="AD36" s="29"/>
      <c r="AE36" s="37"/>
      <c r="AF36" s="38"/>
      <c r="AG36" s="29"/>
      <c r="AH36" s="29"/>
      <c r="AI36" s="37"/>
      <c r="AJ36" s="38"/>
      <c r="AK36" s="29"/>
      <c r="AL36" s="29"/>
      <c r="AM36" s="37"/>
      <c r="AN36" s="38"/>
      <c r="AO36" s="29"/>
      <c r="AP36" s="29"/>
      <c r="AQ36" s="37"/>
      <c r="AR36" s="38"/>
      <c r="AS36" s="29"/>
      <c r="AT36" s="29"/>
      <c r="AU36" s="37"/>
      <c r="AV36" s="38"/>
      <c r="AW36" s="29"/>
      <c r="AX36" s="29"/>
      <c r="AY36" s="37"/>
      <c r="AZ36" s="38"/>
      <c r="BA36" s="29"/>
      <c r="BB36" s="82"/>
      <c r="BC36" s="29"/>
      <c r="BD36" s="38"/>
      <c r="BE36" s="29"/>
      <c r="BF36" s="29"/>
      <c r="BG36" s="37"/>
      <c r="BH36" s="38"/>
      <c r="BI36" s="29"/>
      <c r="BJ36" s="29"/>
      <c r="BK36" s="37"/>
      <c r="BL36" s="38"/>
      <c r="BM36" s="29"/>
      <c r="BN36" s="29"/>
      <c r="BO36" s="37"/>
      <c r="BP36" s="38"/>
      <c r="BQ36" s="29"/>
      <c r="BR36" s="29"/>
      <c r="BS36" s="37"/>
      <c r="BT36" s="29"/>
      <c r="BU36" s="22"/>
      <c r="BV36" s="29"/>
      <c r="BW36" s="37"/>
      <c r="BX36" s="38"/>
      <c r="BY36" s="29"/>
      <c r="BZ36" s="29"/>
      <c r="CA36" s="37"/>
      <c r="CB36" s="38"/>
      <c r="CC36" s="29"/>
      <c r="CD36" s="29"/>
      <c r="CE36" s="37"/>
      <c r="CF36" s="38"/>
      <c r="CG36" s="28"/>
      <c r="CH36" s="28"/>
      <c r="CI36" s="51"/>
      <c r="CJ36" s="26"/>
      <c r="CK36" s="29"/>
      <c r="CL36" s="29"/>
      <c r="CM36" s="37"/>
      <c r="CN36" s="38"/>
      <c r="CO36" s="29"/>
      <c r="CP36" s="29"/>
      <c r="CQ36" s="37"/>
      <c r="CR36" s="38"/>
      <c r="CS36" s="29"/>
      <c r="CT36" s="29"/>
      <c r="CU36" s="37"/>
      <c r="CV36" s="38"/>
      <c r="CW36" s="29"/>
      <c r="CX36" s="29"/>
      <c r="CY36" s="37"/>
      <c r="CZ36" s="38"/>
      <c r="DA36" s="29"/>
      <c r="DB36" s="29"/>
      <c r="DC36" s="37"/>
      <c r="DD36" s="38"/>
      <c r="DE36" s="29"/>
      <c r="DF36" s="29"/>
      <c r="DG36" s="37"/>
      <c r="DH36" s="38"/>
      <c r="DI36" s="29"/>
      <c r="DJ36" s="29"/>
      <c r="DK36" s="37"/>
      <c r="DL36" s="38"/>
      <c r="DM36" s="29"/>
      <c r="DN36" s="29"/>
      <c r="DO36" s="37"/>
      <c r="DP36" s="38"/>
      <c r="DQ36" s="29"/>
      <c r="DR36" s="29"/>
      <c r="DS36" s="37"/>
      <c r="DT36" s="38"/>
      <c r="DU36" s="29"/>
      <c r="DV36" s="38"/>
      <c r="DW36" s="29"/>
    </row>
    <row r="37" spans="2:127" x14ac:dyDescent="0.25">
      <c r="B37" s="14" t="str">
        <f>'Questions &amp; Data'!N14</f>
        <v>L</v>
      </c>
      <c r="C37" s="32">
        <v>8</v>
      </c>
      <c r="D37" s="32">
        <f>'Questions &amp; Data'!W14</f>
        <v>0</v>
      </c>
      <c r="E37" s="31">
        <v>0</v>
      </c>
      <c r="G37" s="37"/>
      <c r="H37" s="38"/>
      <c r="I37" s="29"/>
      <c r="J37" s="29"/>
      <c r="K37" s="37"/>
      <c r="L37" s="38"/>
      <c r="M37" s="29"/>
      <c r="N37" s="29"/>
      <c r="O37" s="37"/>
      <c r="P37" s="38"/>
      <c r="Q37" s="29"/>
      <c r="R37" s="29"/>
      <c r="S37" s="37"/>
      <c r="T37" s="38"/>
      <c r="U37" s="29"/>
      <c r="V37" s="29"/>
      <c r="W37" s="37"/>
      <c r="X37" s="38"/>
      <c r="Y37" s="29"/>
      <c r="Z37" s="29"/>
      <c r="AA37" s="37"/>
      <c r="AB37" s="38"/>
      <c r="AC37" s="29"/>
      <c r="AD37" s="29"/>
      <c r="AE37" s="37"/>
      <c r="AF37" s="38"/>
      <c r="AG37" s="29"/>
      <c r="AH37" s="29"/>
      <c r="AI37" s="37"/>
      <c r="AJ37" s="38"/>
      <c r="AK37" s="29"/>
      <c r="AL37" s="29"/>
      <c r="AM37" s="37"/>
      <c r="AN37" s="38"/>
      <c r="AO37" s="29"/>
      <c r="AP37" s="29"/>
      <c r="AQ37" s="37"/>
      <c r="AR37" s="38"/>
      <c r="AS37" s="29"/>
      <c r="AT37" s="29"/>
      <c r="AU37" s="37"/>
      <c r="AV37" s="38"/>
      <c r="AW37" s="29"/>
      <c r="AX37" s="29"/>
      <c r="AY37" s="37"/>
      <c r="AZ37" s="38"/>
      <c r="BA37" s="29"/>
      <c r="BB37" s="82"/>
      <c r="BC37" s="29"/>
      <c r="BD37" s="38"/>
      <c r="BE37" s="29"/>
      <c r="BF37" s="29"/>
      <c r="BG37" s="37"/>
      <c r="BH37" s="38"/>
      <c r="BI37" s="29"/>
      <c r="BJ37" s="29"/>
      <c r="BK37" s="37"/>
      <c r="BL37" s="38"/>
      <c r="BM37" s="29"/>
      <c r="BN37" s="29"/>
      <c r="BO37" s="37"/>
      <c r="BP37" s="38"/>
      <c r="BQ37" s="29"/>
      <c r="BR37" s="29"/>
      <c r="BS37" s="37"/>
      <c r="BT37" s="29"/>
      <c r="BU37" s="22"/>
      <c r="BV37" s="29"/>
      <c r="BW37" s="37"/>
      <c r="BX37" s="38"/>
      <c r="BY37" s="29"/>
      <c r="BZ37" s="29"/>
      <c r="CA37" s="37"/>
      <c r="CB37" s="38"/>
      <c r="CC37" s="29"/>
      <c r="CD37" s="29"/>
      <c r="CE37" s="37"/>
      <c r="CF37" s="38"/>
      <c r="CG37" s="29"/>
      <c r="CH37" s="29"/>
      <c r="CI37" s="37"/>
      <c r="CJ37" s="23"/>
      <c r="CK37" s="29"/>
      <c r="CL37" s="29"/>
      <c r="CM37" s="37"/>
      <c r="CN37" s="38"/>
      <c r="CO37" s="29"/>
      <c r="CP37" s="29"/>
      <c r="CQ37" s="37"/>
      <c r="CR37" s="38"/>
      <c r="CS37" s="29"/>
      <c r="CT37" s="29"/>
      <c r="CU37" s="37"/>
      <c r="CV37" s="38"/>
      <c r="CW37" s="29"/>
      <c r="CX37" s="29"/>
      <c r="CY37" s="37"/>
      <c r="CZ37" s="38"/>
      <c r="DA37" s="29"/>
      <c r="DB37" s="29"/>
      <c r="DC37" s="37"/>
      <c r="DD37" s="38"/>
      <c r="DE37" s="29"/>
      <c r="DF37" s="29"/>
      <c r="DG37" s="37"/>
      <c r="DH37" s="38"/>
      <c r="DI37" s="29"/>
      <c r="DJ37" s="29"/>
      <c r="DK37" s="37"/>
      <c r="DL37" s="38"/>
      <c r="DM37" s="29"/>
      <c r="DN37" s="29"/>
      <c r="DO37" s="37"/>
      <c r="DP37" s="38"/>
      <c r="DQ37" s="29"/>
      <c r="DR37" s="29"/>
      <c r="DS37" s="37"/>
      <c r="DT37" s="38"/>
      <c r="DU37" s="29"/>
      <c r="DV37" s="38"/>
      <c r="DW37" s="29"/>
    </row>
    <row r="38" spans="2:127" ht="15.75" thickBot="1" x14ac:dyDescent="0.3">
      <c r="B38" s="14"/>
      <c r="C38" s="21"/>
      <c r="D38" s="32"/>
      <c r="E38" s="31"/>
      <c r="G38" s="37"/>
      <c r="H38" s="38"/>
      <c r="I38" s="29"/>
      <c r="J38" s="29"/>
      <c r="K38" s="37"/>
      <c r="L38" s="38"/>
      <c r="M38" s="29"/>
      <c r="N38" s="29"/>
      <c r="O38" s="37"/>
      <c r="P38" s="38"/>
      <c r="Q38" s="29"/>
      <c r="R38" s="29"/>
      <c r="S38" s="37"/>
      <c r="T38" s="38"/>
      <c r="U38" s="29"/>
      <c r="V38" s="29"/>
      <c r="W38" s="37"/>
      <c r="X38" s="38"/>
      <c r="Y38" s="29"/>
      <c r="Z38" s="29"/>
      <c r="AA38" s="37"/>
      <c r="AB38" s="38"/>
      <c r="AC38" s="29"/>
      <c r="AD38" s="29"/>
      <c r="AE38" s="37"/>
      <c r="AF38" s="38"/>
      <c r="AG38" s="29"/>
      <c r="AH38" s="29"/>
      <c r="AI38" s="37"/>
      <c r="AJ38" s="38"/>
      <c r="AK38" s="29"/>
      <c r="AL38" s="29"/>
      <c r="AM38" s="37"/>
      <c r="AN38" s="38"/>
      <c r="AO38" s="29"/>
      <c r="AP38" s="29"/>
      <c r="AQ38" s="37"/>
      <c r="AR38" s="38"/>
      <c r="AS38" s="29"/>
      <c r="AT38" s="29"/>
      <c r="AU38" s="37"/>
      <c r="AV38" s="38"/>
      <c r="AW38" s="29"/>
      <c r="AX38" s="29"/>
      <c r="AY38" s="37"/>
      <c r="AZ38" s="38"/>
      <c r="BA38" s="29"/>
      <c r="BB38" s="82"/>
      <c r="BC38" s="29"/>
      <c r="BD38" s="38"/>
      <c r="BE38" s="29"/>
      <c r="BF38" s="29"/>
      <c r="BG38" s="37"/>
      <c r="BH38" s="38"/>
      <c r="BI38" s="29"/>
      <c r="BJ38" s="29"/>
      <c r="BK38" s="37"/>
      <c r="BL38" s="38"/>
      <c r="BM38" s="29"/>
      <c r="BN38" s="29"/>
      <c r="BO38" s="37"/>
      <c r="BP38" s="38"/>
      <c r="BQ38" s="29"/>
      <c r="BR38" s="29"/>
      <c r="BS38" s="37"/>
      <c r="BT38" s="29"/>
      <c r="BU38" s="24"/>
      <c r="BV38" s="30"/>
      <c r="BW38" s="48"/>
      <c r="BX38" s="49"/>
      <c r="BY38" s="30"/>
      <c r="BZ38" s="30"/>
      <c r="CA38" s="48"/>
      <c r="CB38" s="49"/>
      <c r="CC38" s="30"/>
      <c r="CD38" s="30"/>
      <c r="CE38" s="48"/>
      <c r="CF38" s="49"/>
      <c r="CG38" s="30"/>
      <c r="CH38" s="30"/>
      <c r="CI38" s="48"/>
      <c r="CJ38" s="25"/>
      <c r="CK38" s="29"/>
      <c r="CL38" s="29"/>
      <c r="CM38" s="37"/>
      <c r="CN38" s="38"/>
      <c r="CO38" s="29"/>
      <c r="CP38" s="29"/>
      <c r="CQ38" s="37"/>
      <c r="CR38" s="38"/>
      <c r="CS38" s="29"/>
      <c r="CT38" s="29"/>
      <c r="CU38" s="37"/>
      <c r="CV38" s="38"/>
      <c r="CW38" s="29"/>
      <c r="CX38" s="29"/>
      <c r="CY38" s="37"/>
      <c r="CZ38" s="38"/>
      <c r="DA38" s="29"/>
      <c r="DB38" s="29"/>
      <c r="DC38" s="37"/>
      <c r="DD38" s="38"/>
      <c r="DE38" s="29"/>
      <c r="DF38" s="29"/>
      <c r="DG38" s="37"/>
      <c r="DH38" s="38"/>
      <c r="DI38" s="29"/>
      <c r="DJ38" s="29"/>
      <c r="DK38" s="37"/>
      <c r="DL38" s="38"/>
      <c r="DM38" s="29"/>
      <c r="DN38" s="29"/>
      <c r="DO38" s="37"/>
      <c r="DP38" s="38"/>
      <c r="DQ38" s="29"/>
      <c r="DR38" s="29"/>
      <c r="DS38" s="37"/>
      <c r="DT38" s="38"/>
      <c r="DU38" s="29"/>
      <c r="DV38" s="38"/>
      <c r="DW38" s="29"/>
    </row>
    <row r="39" spans="2:127" ht="15.75" thickBot="1" x14ac:dyDescent="0.3">
      <c r="B39" s="14"/>
      <c r="C39" s="32"/>
      <c r="D39" s="32"/>
      <c r="E39" s="31"/>
      <c r="G39" s="37"/>
      <c r="H39" s="38"/>
      <c r="I39" s="29"/>
      <c r="J39" s="29"/>
      <c r="K39" s="37"/>
      <c r="L39" s="38"/>
      <c r="M39" s="29"/>
      <c r="N39" s="29"/>
      <c r="O39" s="37"/>
      <c r="P39" s="38"/>
      <c r="Q39" s="29"/>
      <c r="R39" s="29"/>
      <c r="S39" s="37"/>
      <c r="T39" s="38"/>
      <c r="U39" s="29"/>
      <c r="V39" s="29"/>
      <c r="W39" s="37"/>
      <c r="X39" s="38"/>
      <c r="Y39" s="29"/>
      <c r="Z39" s="29"/>
      <c r="AA39" s="37"/>
      <c r="AB39" s="38"/>
      <c r="AC39" s="29"/>
      <c r="AD39" s="29"/>
      <c r="AE39" s="37"/>
      <c r="AF39" s="38"/>
      <c r="AG39" s="29"/>
      <c r="AH39" s="29"/>
      <c r="AI39" s="37"/>
      <c r="AJ39" s="38"/>
      <c r="AK39" s="29"/>
      <c r="AL39" s="29"/>
      <c r="AM39" s="37"/>
      <c r="AN39" s="38"/>
      <c r="AO39" s="29"/>
      <c r="AP39" s="29"/>
      <c r="AQ39" s="37"/>
      <c r="AR39" s="38"/>
      <c r="AS39" s="29"/>
      <c r="AT39" s="29"/>
      <c r="AU39" s="37"/>
      <c r="AV39" s="38"/>
      <c r="AW39" s="29"/>
      <c r="AX39" s="29"/>
      <c r="AY39" s="37"/>
      <c r="AZ39" s="38"/>
      <c r="BA39" s="29"/>
      <c r="BB39" s="82"/>
      <c r="BC39" s="29"/>
      <c r="BD39" s="38"/>
      <c r="BE39" s="29"/>
      <c r="BF39" s="29"/>
      <c r="BG39" s="37"/>
      <c r="BH39" s="38"/>
      <c r="BI39" s="29"/>
      <c r="BJ39" s="29"/>
      <c r="BK39" s="37"/>
      <c r="BL39" s="38"/>
      <c r="BM39" s="29"/>
      <c r="BN39" s="29"/>
      <c r="BO39" s="37"/>
      <c r="BP39" s="38"/>
      <c r="BQ39" s="29"/>
      <c r="BR39" s="29"/>
      <c r="BS39" s="37"/>
      <c r="BT39" s="38"/>
      <c r="BU39" s="29"/>
      <c r="BV39" s="29"/>
      <c r="BW39" s="37"/>
      <c r="BX39" s="29"/>
      <c r="BY39" s="27"/>
      <c r="BZ39" s="28"/>
      <c r="CA39" s="51"/>
      <c r="CB39" s="52"/>
      <c r="CC39" s="28"/>
      <c r="CD39" s="28"/>
      <c r="CE39" s="51"/>
      <c r="CF39" s="52"/>
      <c r="CG39" s="28"/>
      <c r="CH39" s="28"/>
      <c r="CI39" s="51"/>
      <c r="CJ39" s="26"/>
      <c r="CK39" s="29"/>
      <c r="CL39" s="29"/>
      <c r="CM39" s="37"/>
      <c r="CN39" s="38"/>
      <c r="CO39" s="29"/>
      <c r="CP39" s="29"/>
      <c r="CQ39" s="37"/>
      <c r="CR39" s="38"/>
      <c r="CS39" s="29"/>
      <c r="CT39" s="29"/>
      <c r="CU39" s="37"/>
      <c r="CV39" s="38"/>
      <c r="CW39" s="29"/>
      <c r="CX39" s="29"/>
      <c r="CY39" s="37"/>
      <c r="CZ39" s="38"/>
      <c r="DA39" s="29"/>
      <c r="DB39" s="29"/>
      <c r="DC39" s="37"/>
      <c r="DD39" s="38"/>
      <c r="DE39" s="29"/>
      <c r="DF39" s="29"/>
      <c r="DG39" s="37"/>
      <c r="DH39" s="38"/>
      <c r="DI39" s="29"/>
      <c r="DJ39" s="29"/>
      <c r="DK39" s="37"/>
      <c r="DL39" s="38"/>
      <c r="DM39" s="29"/>
      <c r="DN39" s="29"/>
      <c r="DO39" s="37"/>
      <c r="DP39" s="38"/>
      <c r="DQ39" s="29"/>
      <c r="DR39" s="29"/>
      <c r="DS39" s="37"/>
      <c r="DT39" s="38"/>
      <c r="DU39" s="29"/>
      <c r="DV39" s="38"/>
      <c r="DW39" s="29"/>
    </row>
    <row r="40" spans="2:127" ht="15.75" thickBot="1" x14ac:dyDescent="0.3">
      <c r="B40" s="14" t="str">
        <f>'Questions &amp; Data'!N15</f>
        <v>M</v>
      </c>
      <c r="C40" s="32">
        <v>6</v>
      </c>
      <c r="D40" s="32">
        <f>'Questions &amp; Data'!W15</f>
        <v>18.166666666666664</v>
      </c>
      <c r="E40" s="31">
        <v>0</v>
      </c>
      <c r="G40" s="37"/>
      <c r="H40" s="38"/>
      <c r="I40" s="29"/>
      <c r="J40" s="29"/>
      <c r="K40" s="37"/>
      <c r="L40" s="38"/>
      <c r="M40" s="29"/>
      <c r="N40" s="29"/>
      <c r="O40" s="37"/>
      <c r="P40" s="38"/>
      <c r="Q40" s="29"/>
      <c r="R40" s="29"/>
      <c r="S40" s="37"/>
      <c r="T40" s="38"/>
      <c r="U40" s="29"/>
      <c r="V40" s="29"/>
      <c r="W40" s="37"/>
      <c r="X40" s="38"/>
      <c r="Y40" s="29"/>
      <c r="Z40" s="29"/>
      <c r="AA40" s="37"/>
      <c r="AB40" s="38"/>
      <c r="AC40" s="29"/>
      <c r="AD40" s="29"/>
      <c r="AE40" s="37"/>
      <c r="AF40" s="38"/>
      <c r="AG40" s="29"/>
      <c r="AH40" s="29"/>
      <c r="AI40" s="37"/>
      <c r="AJ40" s="38"/>
      <c r="AK40" s="29"/>
      <c r="AL40" s="29"/>
      <c r="AM40" s="37"/>
      <c r="AN40" s="29"/>
      <c r="AO40" s="33"/>
      <c r="AP40" s="34"/>
      <c r="AQ40" s="47"/>
      <c r="AR40" s="46"/>
      <c r="AS40" s="34"/>
      <c r="AT40" s="34"/>
      <c r="AU40" s="47"/>
      <c r="AV40" s="46"/>
      <c r="AW40" s="34"/>
      <c r="AX40" s="34"/>
      <c r="AY40" s="47"/>
      <c r="AZ40" s="46"/>
      <c r="BA40" s="34"/>
      <c r="BB40" s="88"/>
      <c r="BC40" s="34"/>
      <c r="BD40" s="46"/>
      <c r="BE40" s="34"/>
      <c r="BF40" s="34"/>
      <c r="BG40" s="47"/>
      <c r="BH40" s="46"/>
      <c r="BI40" s="34"/>
      <c r="BJ40" s="34"/>
      <c r="BK40" s="47"/>
      <c r="BL40" s="46"/>
      <c r="BM40" s="34"/>
      <c r="BN40" s="34"/>
      <c r="BO40" s="47"/>
      <c r="BP40" s="46"/>
      <c r="BQ40" s="34"/>
      <c r="BR40" s="34"/>
      <c r="BS40" s="47"/>
      <c r="BT40" s="46"/>
      <c r="BU40" s="34"/>
      <c r="BV40" s="34"/>
      <c r="BW40" s="47"/>
      <c r="BX40" s="34"/>
      <c r="BY40" s="29"/>
      <c r="BZ40" s="29"/>
      <c r="CA40" s="37"/>
      <c r="CB40" s="38"/>
      <c r="CC40" s="29"/>
      <c r="CD40" s="29"/>
      <c r="CE40" s="37"/>
      <c r="CF40" s="38"/>
      <c r="CG40" s="29"/>
      <c r="CH40" s="29"/>
      <c r="CI40" s="37"/>
      <c r="CJ40" s="23"/>
      <c r="CK40" s="29"/>
      <c r="CL40" s="29"/>
      <c r="CM40" s="37"/>
      <c r="CN40" s="38"/>
      <c r="CO40" s="29"/>
      <c r="CP40" s="29"/>
      <c r="CQ40" s="37"/>
      <c r="CR40" s="38"/>
      <c r="CS40" s="29"/>
      <c r="CT40" s="29"/>
      <c r="CU40" s="37"/>
      <c r="CV40" s="38"/>
      <c r="CW40" s="29"/>
      <c r="CX40" s="29"/>
      <c r="CY40" s="37"/>
      <c r="CZ40" s="38"/>
      <c r="DA40" s="29"/>
      <c r="DB40" s="29"/>
      <c r="DC40" s="37"/>
      <c r="DD40" s="38"/>
      <c r="DE40" s="29"/>
      <c r="DF40" s="29"/>
      <c r="DG40" s="37"/>
      <c r="DH40" s="38"/>
      <c r="DI40" s="29"/>
      <c r="DJ40" s="29"/>
      <c r="DK40" s="37"/>
      <c r="DL40" s="38"/>
      <c r="DM40" s="29"/>
      <c r="DN40" s="29"/>
      <c r="DO40" s="37"/>
      <c r="DP40" s="38"/>
      <c r="DQ40" s="29"/>
      <c r="DR40" s="29"/>
      <c r="DS40" s="37"/>
      <c r="DT40" s="38"/>
      <c r="DU40" s="29"/>
      <c r="DV40" s="38"/>
      <c r="DW40" s="29"/>
    </row>
    <row r="41" spans="2:127" ht="15.75" thickBot="1" x14ac:dyDescent="0.3">
      <c r="B41" s="14"/>
      <c r="C41" s="21"/>
      <c r="D41" s="32"/>
      <c r="E41" s="31"/>
      <c r="G41" s="37"/>
      <c r="H41" s="38"/>
      <c r="I41" s="29"/>
      <c r="J41" s="29"/>
      <c r="K41" s="37"/>
      <c r="L41" s="38"/>
      <c r="M41" s="29"/>
      <c r="N41" s="29"/>
      <c r="O41" s="37"/>
      <c r="P41" s="38"/>
      <c r="Q41" s="29"/>
      <c r="R41" s="29"/>
      <c r="S41" s="37"/>
      <c r="T41" s="38"/>
      <c r="U41" s="29"/>
      <c r="V41" s="29"/>
      <c r="W41" s="37"/>
      <c r="X41" s="38"/>
      <c r="Y41" s="29"/>
      <c r="Z41" s="29"/>
      <c r="AA41" s="37"/>
      <c r="AB41" s="38"/>
      <c r="AC41" s="29"/>
      <c r="AD41" s="29"/>
      <c r="AE41" s="37"/>
      <c r="AF41" s="38"/>
      <c r="AG41" s="29"/>
      <c r="AH41" s="29"/>
      <c r="AI41" s="37"/>
      <c r="AJ41" s="38"/>
      <c r="AK41" s="29"/>
      <c r="AL41" s="29"/>
      <c r="AM41" s="37"/>
      <c r="AN41" s="38"/>
      <c r="AO41" s="29"/>
      <c r="AP41" s="29"/>
      <c r="AQ41" s="37"/>
      <c r="AR41" s="38"/>
      <c r="AS41" s="29"/>
      <c r="AT41" s="29"/>
      <c r="AU41" s="37"/>
      <c r="AV41" s="38"/>
      <c r="AW41" s="29"/>
      <c r="AX41" s="29"/>
      <c r="AY41" s="37"/>
      <c r="AZ41" s="38"/>
      <c r="BA41" s="29"/>
      <c r="BB41" s="82"/>
      <c r="BC41" s="29"/>
      <c r="BD41" s="38"/>
      <c r="BE41" s="29"/>
      <c r="BF41" s="29"/>
      <c r="BG41" s="37"/>
      <c r="BH41" s="38"/>
      <c r="BI41" s="29"/>
      <c r="BJ41" s="29"/>
      <c r="BK41" s="37"/>
      <c r="BL41" s="38"/>
      <c r="BM41" s="29"/>
      <c r="BN41" s="29"/>
      <c r="BO41" s="37"/>
      <c r="BP41" s="38"/>
      <c r="BQ41" s="29"/>
      <c r="BR41" s="29"/>
      <c r="BS41" s="37"/>
      <c r="BT41" s="38"/>
      <c r="BU41" s="29"/>
      <c r="BV41" s="29"/>
      <c r="BW41" s="37"/>
      <c r="BX41" s="29"/>
      <c r="BY41" s="24"/>
      <c r="BZ41" s="30"/>
      <c r="CA41" s="48"/>
      <c r="CB41" s="49"/>
      <c r="CC41" s="30"/>
      <c r="CD41" s="30"/>
      <c r="CE41" s="48"/>
      <c r="CF41" s="49"/>
      <c r="CG41" s="30"/>
      <c r="CH41" s="30"/>
      <c r="CI41" s="48"/>
      <c r="CJ41" s="25"/>
      <c r="CK41" s="29"/>
      <c r="CL41" s="29"/>
      <c r="CM41" s="37"/>
      <c r="CN41" s="38"/>
      <c r="CO41" s="29"/>
      <c r="CP41" s="29"/>
      <c r="CQ41" s="37"/>
      <c r="CR41" s="38"/>
      <c r="CS41" s="29"/>
      <c r="CT41" s="29"/>
      <c r="CU41" s="37"/>
      <c r="CV41" s="38"/>
      <c r="CW41" s="29"/>
      <c r="CX41" s="29"/>
      <c r="CY41" s="37"/>
      <c r="CZ41" s="38"/>
      <c r="DA41" s="29"/>
      <c r="DB41" s="29"/>
      <c r="DC41" s="37"/>
      <c r="DD41" s="38"/>
      <c r="DE41" s="29"/>
      <c r="DF41" s="29"/>
      <c r="DG41" s="37"/>
      <c r="DH41" s="38"/>
      <c r="DI41" s="29"/>
      <c r="DJ41" s="29"/>
      <c r="DK41" s="37"/>
      <c r="DL41" s="38"/>
      <c r="DM41" s="29"/>
      <c r="DN41" s="29"/>
      <c r="DO41" s="37"/>
      <c r="DP41" s="38"/>
      <c r="DQ41" s="29"/>
      <c r="DR41" s="29"/>
      <c r="DS41" s="37"/>
      <c r="DT41" s="38"/>
      <c r="DU41" s="29"/>
      <c r="DV41" s="38"/>
      <c r="DW41" s="29"/>
    </row>
    <row r="42" spans="2:127" ht="15.75" thickBot="1" x14ac:dyDescent="0.3">
      <c r="B42" s="14"/>
      <c r="C42" s="32"/>
      <c r="D42" s="32"/>
      <c r="E42" s="31"/>
      <c r="G42" s="37"/>
      <c r="H42" s="38"/>
      <c r="I42" s="29"/>
      <c r="J42" s="29"/>
      <c r="K42" s="37"/>
      <c r="L42" s="38"/>
      <c r="M42" s="29"/>
      <c r="N42" s="29"/>
      <c r="O42" s="37"/>
      <c r="P42" s="38"/>
      <c r="Q42" s="29"/>
      <c r="R42" s="29"/>
      <c r="S42" s="37"/>
      <c r="T42" s="38"/>
      <c r="U42" s="29"/>
      <c r="V42" s="29"/>
      <c r="W42" s="37"/>
      <c r="X42" s="38"/>
      <c r="Y42" s="29"/>
      <c r="Z42" s="29"/>
      <c r="AA42" s="37"/>
      <c r="AB42" s="38"/>
      <c r="AC42" s="29"/>
      <c r="AD42" s="29"/>
      <c r="AE42" s="37"/>
      <c r="AF42" s="38"/>
      <c r="AG42" s="29"/>
      <c r="AH42" s="29"/>
      <c r="AI42" s="37"/>
      <c r="AJ42" s="38"/>
      <c r="AK42" s="29"/>
      <c r="AL42" s="29"/>
      <c r="AM42" s="37"/>
      <c r="AN42" s="38"/>
      <c r="AO42" s="29"/>
      <c r="AP42" s="29"/>
      <c r="AQ42" s="37"/>
      <c r="AR42" s="38"/>
      <c r="AS42" s="29"/>
      <c r="AT42" s="29"/>
      <c r="AU42" s="37"/>
      <c r="AV42" s="38"/>
      <c r="AW42" s="29"/>
      <c r="AX42" s="29"/>
      <c r="AY42" s="37"/>
      <c r="AZ42" s="38"/>
      <c r="BA42" s="29"/>
      <c r="BB42" s="82"/>
      <c r="BC42" s="29"/>
      <c r="BD42" s="38"/>
      <c r="BE42" s="29"/>
      <c r="BF42" s="29"/>
      <c r="BG42" s="37"/>
      <c r="BH42" s="38"/>
      <c r="BI42" s="29"/>
      <c r="BJ42" s="29"/>
      <c r="BK42" s="37"/>
      <c r="BL42" s="29"/>
      <c r="BM42" s="27"/>
      <c r="BN42" s="28"/>
      <c r="BO42" s="51"/>
      <c r="BP42" s="52"/>
      <c r="BQ42" s="28"/>
      <c r="BR42" s="28"/>
      <c r="BS42" s="51"/>
      <c r="BT42" s="52"/>
      <c r="BU42" s="28"/>
      <c r="BV42" s="28"/>
      <c r="BW42" s="51"/>
      <c r="BX42" s="52"/>
      <c r="BY42" s="28"/>
      <c r="BZ42" s="28"/>
      <c r="CA42" s="51"/>
      <c r="CB42" s="52"/>
      <c r="CC42" s="28"/>
      <c r="CD42" s="28"/>
      <c r="CE42" s="51"/>
      <c r="CF42" s="52"/>
      <c r="CG42" s="28"/>
      <c r="CH42" s="28"/>
      <c r="CI42" s="51"/>
      <c r="CJ42" s="26"/>
      <c r="CK42" s="29"/>
      <c r="CL42" s="29"/>
      <c r="CM42" s="37"/>
      <c r="CN42" s="38"/>
      <c r="CO42" s="29"/>
      <c r="CP42" s="29"/>
      <c r="CQ42" s="37"/>
      <c r="CR42" s="38"/>
      <c r="CS42" s="29"/>
      <c r="CT42" s="29"/>
      <c r="CU42" s="37"/>
      <c r="CV42" s="38"/>
      <c r="CW42" s="29"/>
      <c r="CX42" s="29"/>
      <c r="CY42" s="37"/>
      <c r="CZ42" s="38"/>
      <c r="DA42" s="29"/>
      <c r="DB42" s="29"/>
      <c r="DC42" s="37"/>
      <c r="DD42" s="38"/>
      <c r="DE42" s="29"/>
      <c r="DF42" s="29"/>
      <c r="DG42" s="37"/>
      <c r="DH42" s="38"/>
      <c r="DI42" s="29"/>
      <c r="DJ42" s="29"/>
      <c r="DK42" s="37"/>
      <c r="DL42" s="38"/>
      <c r="DM42" s="29"/>
      <c r="DN42" s="29"/>
      <c r="DO42" s="37"/>
      <c r="DP42" s="38"/>
      <c r="DQ42" s="29"/>
      <c r="DR42" s="29"/>
      <c r="DS42" s="37"/>
      <c r="DT42" s="38"/>
      <c r="DU42" s="29"/>
      <c r="DV42" s="38"/>
      <c r="DW42" s="29"/>
    </row>
    <row r="43" spans="2:127" ht="15.75" thickBot="1" x14ac:dyDescent="0.3">
      <c r="B43" s="14" t="str">
        <f>'Questions &amp; Data'!N16</f>
        <v>N</v>
      </c>
      <c r="C43" s="32">
        <v>12</v>
      </c>
      <c r="D43" s="32">
        <f>'Questions &amp; Data'!W16</f>
        <v>13.166666666666664</v>
      </c>
      <c r="E43" s="31">
        <v>0</v>
      </c>
      <c r="G43" s="37"/>
      <c r="H43" s="38"/>
      <c r="I43" s="29"/>
      <c r="J43" s="29"/>
      <c r="K43" s="37"/>
      <c r="L43" s="38"/>
      <c r="M43" s="29"/>
      <c r="N43" s="29"/>
      <c r="O43" s="37"/>
      <c r="P43" s="38"/>
      <c r="Q43" s="29"/>
      <c r="R43" s="29"/>
      <c r="S43" s="37"/>
      <c r="T43" s="38"/>
      <c r="U43" s="29"/>
      <c r="V43" s="29"/>
      <c r="W43" s="37"/>
      <c r="X43" s="38"/>
      <c r="Y43" s="29"/>
      <c r="Z43" s="29"/>
      <c r="AA43" s="37"/>
      <c r="AB43" s="38"/>
      <c r="AC43" s="29"/>
      <c r="AD43" s="29"/>
      <c r="AE43" s="37"/>
      <c r="AF43" s="38"/>
      <c r="AG43" s="29"/>
      <c r="AH43" s="29"/>
      <c r="AI43" s="37"/>
      <c r="AJ43" s="38"/>
      <c r="AK43" s="29"/>
      <c r="AL43" s="29"/>
      <c r="AM43" s="33"/>
      <c r="AN43" s="46"/>
      <c r="AO43" s="34"/>
      <c r="AP43" s="34"/>
      <c r="AQ43" s="47"/>
      <c r="AR43" s="46"/>
      <c r="AS43" s="34"/>
      <c r="AT43" s="34"/>
      <c r="AU43" s="47"/>
      <c r="AV43" s="46"/>
      <c r="AW43" s="34"/>
      <c r="AX43" s="34"/>
      <c r="AY43" s="47"/>
      <c r="AZ43" s="46"/>
      <c r="BA43" s="34"/>
      <c r="BB43" s="88"/>
      <c r="BC43" s="34"/>
      <c r="BD43" s="46"/>
      <c r="BE43" s="34"/>
      <c r="BF43" s="34"/>
      <c r="BG43" s="47"/>
      <c r="BH43" s="46"/>
      <c r="BI43" s="34"/>
      <c r="BJ43" s="34"/>
      <c r="BK43" s="47"/>
      <c r="BL43" s="34"/>
      <c r="BM43" s="29"/>
      <c r="BN43" s="29"/>
      <c r="BO43" s="37"/>
      <c r="BP43" s="38"/>
      <c r="BQ43" s="29"/>
      <c r="BR43" s="29"/>
      <c r="BS43" s="37"/>
      <c r="BT43" s="38"/>
      <c r="BU43" s="29"/>
      <c r="BV43" s="29"/>
      <c r="BW43" s="37"/>
      <c r="BX43" s="38"/>
      <c r="BY43" s="29"/>
      <c r="BZ43" s="29"/>
      <c r="CA43" s="37"/>
      <c r="CB43" s="38"/>
      <c r="CC43" s="29"/>
      <c r="CD43" s="29"/>
      <c r="CE43" s="37"/>
      <c r="CF43" s="38"/>
      <c r="CG43" s="29"/>
      <c r="CH43" s="29"/>
      <c r="CI43" s="37"/>
      <c r="CJ43" s="23"/>
      <c r="CK43" s="29"/>
      <c r="CL43" s="29"/>
      <c r="CM43" s="37"/>
      <c r="CN43" s="38"/>
      <c r="CO43" s="29"/>
      <c r="CP43" s="29"/>
      <c r="CQ43" s="37"/>
      <c r="CR43" s="38"/>
      <c r="CS43" s="29"/>
      <c r="CT43" s="29"/>
      <c r="CU43" s="37"/>
      <c r="CV43" s="38"/>
      <c r="CW43" s="29"/>
      <c r="CX43" s="29"/>
      <c r="CY43" s="37"/>
      <c r="CZ43" s="38"/>
      <c r="DA43" s="29"/>
      <c r="DB43" s="29"/>
      <c r="DC43" s="37"/>
      <c r="DD43" s="38"/>
      <c r="DE43" s="29"/>
      <c r="DF43" s="29"/>
      <c r="DG43" s="37"/>
      <c r="DH43" s="38"/>
      <c r="DI43" s="29"/>
      <c r="DJ43" s="29"/>
      <c r="DK43" s="37"/>
      <c r="DL43" s="38"/>
      <c r="DM43" s="29"/>
      <c r="DN43" s="29"/>
      <c r="DO43" s="37"/>
      <c r="DP43" s="38"/>
      <c r="DQ43" s="29"/>
      <c r="DR43" s="29"/>
      <c r="DS43" s="37"/>
      <c r="DT43" s="38"/>
      <c r="DU43" s="29"/>
      <c r="DV43" s="38"/>
      <c r="DW43" s="29"/>
    </row>
    <row r="44" spans="2:127" ht="15.75" thickBot="1" x14ac:dyDescent="0.3">
      <c r="B44" s="14"/>
      <c r="C44" s="21"/>
      <c r="D44" s="32"/>
      <c r="E44" s="31"/>
      <c r="G44" s="37"/>
      <c r="H44" s="38"/>
      <c r="I44" s="29"/>
      <c r="J44" s="29"/>
      <c r="K44" s="37"/>
      <c r="L44" s="38"/>
      <c r="M44" s="29"/>
      <c r="N44" s="29"/>
      <c r="O44" s="37"/>
      <c r="P44" s="38"/>
      <c r="Q44" s="29"/>
      <c r="R44" s="29"/>
      <c r="S44" s="37"/>
      <c r="T44" s="38"/>
      <c r="U44" s="29"/>
      <c r="V44" s="29"/>
      <c r="W44" s="37"/>
      <c r="X44" s="38"/>
      <c r="Y44" s="29"/>
      <c r="Z44" s="29"/>
      <c r="AA44" s="37"/>
      <c r="AB44" s="38"/>
      <c r="AC44" s="29"/>
      <c r="AD44" s="29"/>
      <c r="AE44" s="37"/>
      <c r="AF44" s="38"/>
      <c r="AG44" s="29"/>
      <c r="AH44" s="29"/>
      <c r="AI44" s="37"/>
      <c r="AJ44" s="38"/>
      <c r="AK44" s="29"/>
      <c r="AL44" s="29"/>
      <c r="AM44" s="37"/>
      <c r="AN44" s="38"/>
      <c r="AO44" s="29"/>
      <c r="AP44" s="29"/>
      <c r="AQ44" s="37"/>
      <c r="AR44" s="38"/>
      <c r="AS44" s="29"/>
      <c r="AT44" s="29"/>
      <c r="AU44" s="37"/>
      <c r="AV44" s="38"/>
      <c r="AW44" s="29"/>
      <c r="AX44" s="29"/>
      <c r="AY44" s="37"/>
      <c r="AZ44" s="38"/>
      <c r="BA44" s="29"/>
      <c r="BB44" s="82"/>
      <c r="BC44" s="29"/>
      <c r="BD44" s="38"/>
      <c r="BE44" s="29"/>
      <c r="BF44" s="29"/>
      <c r="BG44" s="37"/>
      <c r="BH44" s="38"/>
      <c r="BI44" s="29"/>
      <c r="BJ44" s="29"/>
      <c r="BK44" s="37"/>
      <c r="BL44" s="29"/>
      <c r="BM44" s="24"/>
      <c r="BN44" s="30"/>
      <c r="BO44" s="48"/>
      <c r="BP44" s="49"/>
      <c r="BQ44" s="30"/>
      <c r="BR44" s="30"/>
      <c r="BS44" s="48"/>
      <c r="BT44" s="49"/>
      <c r="BU44" s="30"/>
      <c r="BV44" s="30"/>
      <c r="BW44" s="48"/>
      <c r="BX44" s="49"/>
      <c r="BY44" s="30"/>
      <c r="BZ44" s="30"/>
      <c r="CA44" s="48"/>
      <c r="CB44" s="49"/>
      <c r="CC44" s="30"/>
      <c r="CD44" s="30"/>
      <c r="CE44" s="48"/>
      <c r="CF44" s="49"/>
      <c r="CG44" s="30"/>
      <c r="CH44" s="30"/>
      <c r="CI44" s="48"/>
      <c r="CJ44" s="25"/>
      <c r="CK44" s="29"/>
      <c r="CL44" s="29"/>
      <c r="CM44" s="37"/>
      <c r="CN44" s="38"/>
      <c r="CO44" s="29"/>
      <c r="CP44" s="29"/>
      <c r="CQ44" s="37"/>
      <c r="CR44" s="38"/>
      <c r="CS44" s="29"/>
      <c r="CT44" s="29"/>
      <c r="CU44" s="37"/>
      <c r="CV44" s="38"/>
      <c r="CW44" s="29"/>
      <c r="CX44" s="29"/>
      <c r="CY44" s="37"/>
      <c r="CZ44" s="38"/>
      <c r="DA44" s="29"/>
      <c r="DB44" s="29"/>
      <c r="DC44" s="37"/>
      <c r="DD44" s="38"/>
      <c r="DE44" s="29"/>
      <c r="DF44" s="29"/>
      <c r="DG44" s="37"/>
      <c r="DH44" s="38"/>
      <c r="DI44" s="29"/>
      <c r="DJ44" s="29"/>
      <c r="DK44" s="37"/>
      <c r="DL44" s="38"/>
      <c r="DM44" s="29"/>
      <c r="DN44" s="29"/>
      <c r="DO44" s="37"/>
      <c r="DP44" s="38"/>
      <c r="DQ44" s="29"/>
      <c r="DR44" s="29"/>
      <c r="DS44" s="37"/>
      <c r="DT44" s="38"/>
      <c r="DU44" s="29"/>
      <c r="DV44" s="38"/>
      <c r="DW44" s="29"/>
    </row>
    <row r="45" spans="2:127" ht="15.75" thickBot="1" x14ac:dyDescent="0.3">
      <c r="B45" s="14"/>
      <c r="C45" s="32"/>
      <c r="D45" s="32"/>
      <c r="E45" s="31"/>
      <c r="G45" s="37"/>
      <c r="H45" s="38"/>
      <c r="I45" s="29"/>
      <c r="J45" s="29"/>
      <c r="K45" s="37"/>
      <c r="L45" s="38"/>
      <c r="M45" s="29"/>
      <c r="N45" s="29"/>
      <c r="O45" s="37"/>
      <c r="P45" s="38"/>
      <c r="Q45" s="29"/>
      <c r="R45" s="29"/>
      <c r="S45" s="37"/>
      <c r="T45" s="38"/>
      <c r="U45" s="29"/>
      <c r="V45" s="29"/>
      <c r="W45" s="37"/>
      <c r="X45" s="38"/>
      <c r="Y45" s="29"/>
      <c r="Z45" s="29"/>
      <c r="AA45" s="37"/>
      <c r="AB45" s="38"/>
      <c r="AC45" s="29"/>
      <c r="AD45" s="29"/>
      <c r="AE45" s="37"/>
      <c r="AF45" s="38"/>
      <c r="AG45" s="29"/>
      <c r="AH45" s="29"/>
      <c r="AI45" s="37"/>
      <c r="AJ45" s="38"/>
      <c r="AK45" s="29"/>
      <c r="AL45" s="29"/>
      <c r="AM45" s="37"/>
      <c r="AN45" s="38"/>
      <c r="AO45" s="29"/>
      <c r="AP45" s="29"/>
      <c r="AQ45" s="37"/>
      <c r="AR45" s="38"/>
      <c r="AS45" s="29"/>
      <c r="AT45" s="29"/>
      <c r="AU45" s="37"/>
      <c r="AV45" s="38"/>
      <c r="AW45" s="29"/>
      <c r="AX45" s="29"/>
      <c r="AY45" s="37"/>
      <c r="AZ45" s="38"/>
      <c r="BA45" s="29"/>
      <c r="BB45" s="82"/>
      <c r="BC45" s="29"/>
      <c r="BD45" s="38"/>
      <c r="BE45" s="29"/>
      <c r="BF45" s="29"/>
      <c r="BG45" s="37"/>
      <c r="BH45" s="38"/>
      <c r="BI45" s="29"/>
      <c r="BJ45" s="29"/>
      <c r="BK45" s="37"/>
      <c r="BL45" s="38"/>
      <c r="BM45" s="29"/>
      <c r="BN45" s="29"/>
      <c r="BO45" s="37"/>
      <c r="BP45" s="38"/>
      <c r="BQ45" s="29"/>
      <c r="BR45" s="29"/>
      <c r="BS45" s="37"/>
      <c r="BT45" s="38"/>
      <c r="BU45" s="29"/>
      <c r="BV45" s="29"/>
      <c r="BW45" s="37"/>
      <c r="BX45" s="38"/>
      <c r="BY45" s="29"/>
      <c r="BZ45" s="29"/>
      <c r="CA45" s="37"/>
      <c r="CB45" s="38"/>
      <c r="CC45" s="29"/>
      <c r="CD45" s="29"/>
      <c r="CE45" s="37"/>
      <c r="CF45" s="29"/>
      <c r="CG45" s="22"/>
      <c r="CH45" s="29"/>
      <c r="CI45" s="37"/>
      <c r="CJ45" s="23"/>
      <c r="CK45" s="29"/>
      <c r="CL45" s="29"/>
      <c r="CM45" s="37"/>
      <c r="CN45" s="38"/>
      <c r="CO45" s="29"/>
      <c r="CP45" s="29"/>
      <c r="CQ45" s="37"/>
      <c r="CR45" s="38"/>
      <c r="CS45" s="29"/>
      <c r="CT45" s="29"/>
      <c r="CU45" s="37"/>
      <c r="CV45" s="38"/>
      <c r="CW45" s="29"/>
      <c r="CX45" s="29"/>
      <c r="CY45" s="37"/>
      <c r="CZ45" s="38"/>
      <c r="DA45" s="29"/>
      <c r="DB45" s="29"/>
      <c r="DC45" s="37"/>
      <c r="DD45" s="38"/>
      <c r="DE45" s="29"/>
      <c r="DF45" s="29"/>
      <c r="DG45" s="37"/>
      <c r="DH45" s="38"/>
      <c r="DI45" s="29"/>
      <c r="DJ45" s="29"/>
      <c r="DK45" s="37"/>
      <c r="DL45" s="38"/>
      <c r="DM45" s="29"/>
      <c r="DN45" s="29"/>
      <c r="DO45" s="37"/>
      <c r="DP45" s="38"/>
      <c r="DQ45" s="29"/>
      <c r="DR45" s="29"/>
      <c r="DS45" s="37"/>
      <c r="DT45" s="38"/>
      <c r="DU45" s="29"/>
      <c r="DV45" s="38"/>
      <c r="DW45" s="29"/>
    </row>
    <row r="46" spans="2:127" ht="15.75" thickBot="1" x14ac:dyDescent="0.3">
      <c r="B46" s="14" t="str">
        <f>'Questions &amp; Data'!N17</f>
        <v>O</v>
      </c>
      <c r="C46" s="32">
        <v>2</v>
      </c>
      <c r="D46" s="32">
        <f>'Questions &amp; Data'!W17</f>
        <v>12.333333333333329</v>
      </c>
      <c r="E46" s="31">
        <v>0</v>
      </c>
      <c r="G46" s="37"/>
      <c r="H46" s="38"/>
      <c r="I46" s="29"/>
      <c r="J46" s="29"/>
      <c r="K46" s="37"/>
      <c r="L46" s="38"/>
      <c r="M46" s="29"/>
      <c r="N46" s="29"/>
      <c r="O46" s="37"/>
      <c r="P46" s="38"/>
      <c r="Q46" s="29"/>
      <c r="R46" s="29"/>
      <c r="S46" s="37"/>
      <c r="T46" s="38"/>
      <c r="U46" s="29"/>
      <c r="V46" s="29"/>
      <c r="W46" s="37"/>
      <c r="X46" s="38"/>
      <c r="Y46" s="29"/>
      <c r="Z46" s="29"/>
      <c r="AA46" s="37"/>
      <c r="AB46" s="38"/>
      <c r="AC46" s="29"/>
      <c r="AD46" s="29"/>
      <c r="AE46" s="37"/>
      <c r="AF46" s="38"/>
      <c r="AG46" s="29"/>
      <c r="AH46" s="29"/>
      <c r="AI46" s="37"/>
      <c r="AJ46" s="38"/>
      <c r="AK46" s="29"/>
      <c r="AL46" s="29"/>
      <c r="AM46" s="37"/>
      <c r="AN46" s="38"/>
      <c r="AO46" s="29"/>
      <c r="AP46" s="29"/>
      <c r="AQ46" s="37"/>
      <c r="AR46" s="38"/>
      <c r="AS46" s="29"/>
      <c r="AT46" s="29"/>
      <c r="AU46" s="37"/>
      <c r="AV46" s="38"/>
      <c r="AW46" s="29"/>
      <c r="AX46" s="29"/>
      <c r="AY46" s="37"/>
      <c r="AZ46" s="38"/>
      <c r="BA46" s="29"/>
      <c r="BB46" s="82"/>
      <c r="BC46" s="29"/>
      <c r="BD46" s="38"/>
      <c r="BE46" s="29"/>
      <c r="BF46" s="29"/>
      <c r="BG46" s="37"/>
      <c r="BH46" s="29"/>
      <c r="BI46" s="33"/>
      <c r="BJ46" s="34"/>
      <c r="BK46" s="47"/>
      <c r="BL46" s="46"/>
      <c r="BM46" s="34"/>
      <c r="BN46" s="34"/>
      <c r="BO46" s="47"/>
      <c r="BP46" s="46"/>
      <c r="BQ46" s="34"/>
      <c r="BR46" s="34"/>
      <c r="BS46" s="47"/>
      <c r="BT46" s="46"/>
      <c r="BU46" s="34"/>
      <c r="BV46" s="34"/>
      <c r="BW46" s="47"/>
      <c r="BX46" s="46"/>
      <c r="BY46" s="34"/>
      <c r="BZ46" s="34"/>
      <c r="CA46" s="47"/>
      <c r="CB46" s="46"/>
      <c r="CC46" s="34"/>
      <c r="CD46" s="34"/>
      <c r="CE46" s="47"/>
      <c r="CF46" s="34"/>
      <c r="CG46" s="29"/>
      <c r="CH46" s="29"/>
      <c r="CI46" s="37"/>
      <c r="CJ46" s="23"/>
      <c r="CK46" s="29"/>
      <c r="CL46" s="29"/>
      <c r="CM46" s="37"/>
      <c r="CN46" s="38"/>
      <c r="CO46" s="29"/>
      <c r="CP46" s="29"/>
      <c r="CQ46" s="37"/>
      <c r="CR46" s="38"/>
      <c r="CS46" s="29"/>
      <c r="CT46" s="29"/>
      <c r="CU46" s="37"/>
      <c r="CV46" s="38"/>
      <c r="CW46" s="29"/>
      <c r="CX46" s="29"/>
      <c r="CY46" s="37"/>
      <c r="CZ46" s="38"/>
      <c r="DA46" s="29"/>
      <c r="DB46" s="29"/>
      <c r="DC46" s="37"/>
      <c r="DD46" s="38"/>
      <c r="DE46" s="29"/>
      <c r="DF46" s="29"/>
      <c r="DG46" s="37"/>
      <c r="DH46" s="38"/>
      <c r="DI46" s="29"/>
      <c r="DJ46" s="29"/>
      <c r="DK46" s="37"/>
      <c r="DL46" s="38"/>
      <c r="DM46" s="29"/>
      <c r="DN46" s="29"/>
      <c r="DO46" s="37"/>
      <c r="DP46" s="38"/>
      <c r="DQ46" s="29"/>
      <c r="DR46" s="29"/>
      <c r="DS46" s="37"/>
      <c r="DT46" s="38"/>
      <c r="DU46" s="29"/>
      <c r="DV46" s="38"/>
      <c r="DW46" s="29"/>
    </row>
    <row r="47" spans="2:127" ht="15.75" thickBot="1" x14ac:dyDescent="0.3">
      <c r="B47" s="14"/>
      <c r="C47" s="21"/>
      <c r="D47" s="32"/>
      <c r="E47" s="31"/>
      <c r="G47" s="37"/>
      <c r="H47" s="38"/>
      <c r="I47" s="29"/>
      <c r="J47" s="29"/>
      <c r="K47" s="37"/>
      <c r="L47" s="38"/>
      <c r="M47" s="29"/>
      <c r="N47" s="29"/>
      <c r="O47" s="37"/>
      <c r="P47" s="38"/>
      <c r="Q47" s="29"/>
      <c r="R47" s="29"/>
      <c r="S47" s="37"/>
      <c r="T47" s="38"/>
      <c r="U47" s="29"/>
      <c r="V47" s="29"/>
      <c r="W47" s="37"/>
      <c r="X47" s="38"/>
      <c r="Y47" s="29"/>
      <c r="Z47" s="29"/>
      <c r="AA47" s="37"/>
      <c r="AB47" s="38"/>
      <c r="AC47" s="29"/>
      <c r="AD47" s="29"/>
      <c r="AE47" s="37"/>
      <c r="AF47" s="38"/>
      <c r="AG47" s="29"/>
      <c r="AH47" s="29"/>
      <c r="AI47" s="37"/>
      <c r="AJ47" s="38"/>
      <c r="AK47" s="29"/>
      <c r="AL47" s="29"/>
      <c r="AM47" s="37"/>
      <c r="AN47" s="38"/>
      <c r="AO47" s="29"/>
      <c r="AP47" s="29"/>
      <c r="AQ47" s="37"/>
      <c r="AR47" s="38"/>
      <c r="AS47" s="29"/>
      <c r="AT47" s="29"/>
      <c r="AU47" s="37"/>
      <c r="AV47" s="38"/>
      <c r="AW47" s="29"/>
      <c r="AX47" s="29"/>
      <c r="AY47" s="37"/>
      <c r="AZ47" s="38"/>
      <c r="BA47" s="29"/>
      <c r="BB47" s="82"/>
      <c r="BC47" s="29"/>
      <c r="BD47" s="38"/>
      <c r="BE47" s="29"/>
      <c r="BF47" s="29"/>
      <c r="BG47" s="37"/>
      <c r="BH47" s="38"/>
      <c r="BI47" s="29"/>
      <c r="BJ47" s="29"/>
      <c r="BK47" s="37"/>
      <c r="BL47" s="38"/>
      <c r="BM47" s="29"/>
      <c r="BN47" s="29"/>
      <c r="BO47" s="37"/>
      <c r="BP47" s="38"/>
      <c r="BQ47" s="29"/>
      <c r="BR47" s="29"/>
      <c r="BS47" s="37"/>
      <c r="BT47" s="38"/>
      <c r="BU47" s="29"/>
      <c r="BV47" s="29"/>
      <c r="BW47" s="37"/>
      <c r="BX47" s="38"/>
      <c r="BY47" s="29"/>
      <c r="BZ47" s="29"/>
      <c r="CA47" s="37"/>
      <c r="CB47" s="38"/>
      <c r="CC47" s="29"/>
      <c r="CD47" s="29"/>
      <c r="CE47" s="37"/>
      <c r="CF47" s="29"/>
      <c r="CG47" s="24"/>
      <c r="CH47" s="30"/>
      <c r="CI47" s="48"/>
      <c r="CJ47" s="25"/>
      <c r="CK47" s="29"/>
      <c r="CL47" s="29"/>
      <c r="CM47" s="37"/>
      <c r="CN47" s="38"/>
      <c r="CO47" s="29"/>
      <c r="CP47" s="29"/>
      <c r="CQ47" s="37"/>
      <c r="CR47" s="38"/>
      <c r="CS47" s="29"/>
      <c r="CT47" s="29"/>
      <c r="CU47" s="37"/>
      <c r="CV47" s="38"/>
      <c r="CW47" s="29"/>
      <c r="CX47" s="29"/>
      <c r="CY47" s="37"/>
      <c r="CZ47" s="38"/>
      <c r="DA47" s="29"/>
      <c r="DB47" s="29"/>
      <c r="DC47" s="37"/>
      <c r="DD47" s="38"/>
      <c r="DE47" s="29"/>
      <c r="DF47" s="29"/>
      <c r="DG47" s="37"/>
      <c r="DH47" s="38"/>
      <c r="DI47" s="29"/>
      <c r="DJ47" s="29"/>
      <c r="DK47" s="37"/>
      <c r="DL47" s="38"/>
      <c r="DM47" s="29"/>
      <c r="DN47" s="29"/>
      <c r="DO47" s="37"/>
      <c r="DP47" s="38"/>
      <c r="DQ47" s="29"/>
      <c r="DR47" s="29"/>
      <c r="DS47" s="37"/>
      <c r="DT47" s="38"/>
      <c r="DU47" s="29"/>
      <c r="DV47" s="38"/>
      <c r="DW47" s="29"/>
    </row>
    <row r="48" spans="2:127" x14ac:dyDescent="0.25">
      <c r="B48" s="14"/>
      <c r="C48" s="32"/>
      <c r="D48" s="32"/>
      <c r="E48" s="31"/>
      <c r="G48" s="37"/>
      <c r="H48" s="38"/>
      <c r="I48" s="29"/>
      <c r="J48" s="29"/>
      <c r="K48" s="37"/>
      <c r="L48" s="38"/>
      <c r="M48" s="29"/>
      <c r="N48" s="29"/>
      <c r="O48" s="37"/>
      <c r="P48" s="38"/>
      <c r="Q48" s="29"/>
      <c r="R48" s="29"/>
      <c r="S48" s="37"/>
      <c r="T48" s="38"/>
      <c r="U48" s="29"/>
      <c r="V48" s="29"/>
      <c r="W48" s="37"/>
      <c r="X48" s="38"/>
      <c r="Y48" s="29"/>
      <c r="Z48" s="29"/>
      <c r="AA48" s="37"/>
      <c r="AB48" s="38"/>
      <c r="AC48" s="29"/>
      <c r="AD48" s="29"/>
      <c r="AE48" s="37"/>
      <c r="AF48" s="38"/>
      <c r="AG48" s="29"/>
      <c r="AH48" s="29"/>
      <c r="AI48" s="37"/>
      <c r="AJ48" s="38"/>
      <c r="AK48" s="29"/>
      <c r="AL48" s="29"/>
      <c r="AM48" s="37"/>
      <c r="AN48" s="38"/>
      <c r="AO48" s="29"/>
      <c r="AP48" s="29"/>
      <c r="AQ48" s="37"/>
      <c r="AR48" s="38"/>
      <c r="AS48" s="29"/>
      <c r="AT48" s="29"/>
      <c r="AU48" s="37"/>
      <c r="AV48" s="38"/>
      <c r="AW48" s="29"/>
      <c r="AX48" s="29"/>
      <c r="AY48" s="37"/>
      <c r="AZ48" s="38"/>
      <c r="BA48" s="29"/>
      <c r="BB48" s="82"/>
      <c r="BC48" s="29"/>
      <c r="BD48" s="38"/>
      <c r="BE48" s="29"/>
      <c r="BF48" s="29"/>
      <c r="BG48" s="37"/>
      <c r="BH48" s="38"/>
      <c r="BI48" s="29"/>
      <c r="BJ48" s="29"/>
      <c r="BK48" s="37"/>
      <c r="BL48" s="38"/>
      <c r="BM48" s="29"/>
      <c r="BN48" s="29"/>
      <c r="BO48" s="37"/>
      <c r="BP48" s="38"/>
      <c r="BQ48" s="29"/>
      <c r="BR48" s="29"/>
      <c r="BS48" s="37"/>
      <c r="BT48" s="38"/>
      <c r="BU48" s="29"/>
      <c r="BV48" s="29"/>
      <c r="BW48" s="37"/>
      <c r="BX48" s="38"/>
      <c r="BY48" s="29"/>
      <c r="BZ48" s="29"/>
      <c r="CA48" s="37"/>
      <c r="CB48" s="38"/>
      <c r="CC48" s="29"/>
      <c r="CD48" s="29"/>
      <c r="CE48" s="37"/>
      <c r="CF48" s="38"/>
      <c r="CG48" s="29"/>
      <c r="CH48" s="29"/>
      <c r="CI48" s="37"/>
      <c r="CJ48" s="29"/>
      <c r="CK48" s="27"/>
      <c r="CL48" s="28"/>
      <c r="CM48" s="51"/>
      <c r="CN48" s="52"/>
      <c r="CO48" s="28"/>
      <c r="CP48" s="28"/>
      <c r="CQ48" s="51"/>
      <c r="CR48" s="52"/>
      <c r="CS48" s="28"/>
      <c r="CT48" s="28"/>
      <c r="CU48" s="51"/>
      <c r="CV48" s="52"/>
      <c r="CW48" s="28"/>
      <c r="CX48" s="28"/>
      <c r="CY48" s="51"/>
      <c r="CZ48" s="52"/>
      <c r="DA48" s="28"/>
      <c r="DB48" s="28"/>
      <c r="DC48" s="51"/>
      <c r="DD48" s="26"/>
      <c r="DE48" s="29"/>
      <c r="DF48" s="29"/>
      <c r="DG48" s="37"/>
      <c r="DH48" s="38"/>
      <c r="DI48" s="29"/>
      <c r="DJ48" s="29"/>
      <c r="DK48" s="37"/>
      <c r="DL48" s="38"/>
      <c r="DM48" s="29"/>
      <c r="DN48" s="29"/>
      <c r="DO48" s="37"/>
      <c r="DP48" s="38"/>
      <c r="DQ48" s="29"/>
      <c r="DR48" s="29"/>
      <c r="DS48" s="37"/>
      <c r="DT48" s="38"/>
      <c r="DU48" s="29"/>
      <c r="DV48" s="38"/>
      <c r="DW48" s="29"/>
    </row>
    <row r="49" spans="2:127" x14ac:dyDescent="0.25">
      <c r="B49" s="14" t="str">
        <f>'Questions &amp; Data'!N18</f>
        <v>P</v>
      </c>
      <c r="C49" s="32">
        <v>10</v>
      </c>
      <c r="D49" s="32">
        <f>'Questions &amp; Data'!W18</f>
        <v>0</v>
      </c>
      <c r="E49" s="31">
        <v>0</v>
      </c>
      <c r="G49" s="37"/>
      <c r="H49" s="38"/>
      <c r="I49" s="29"/>
      <c r="J49" s="29"/>
      <c r="K49" s="37"/>
      <c r="L49" s="38"/>
      <c r="M49" s="29"/>
      <c r="N49" s="29"/>
      <c r="O49" s="37"/>
      <c r="P49" s="38"/>
      <c r="Q49" s="29"/>
      <c r="R49" s="29"/>
      <c r="S49" s="37"/>
      <c r="T49" s="38"/>
      <c r="U49" s="29"/>
      <c r="V49" s="29"/>
      <c r="W49" s="37"/>
      <c r="X49" s="38"/>
      <c r="Y49" s="29"/>
      <c r="Z49" s="29"/>
      <c r="AA49" s="37"/>
      <c r="AB49" s="38"/>
      <c r="AC49" s="29"/>
      <c r="AD49" s="29"/>
      <c r="AE49" s="37"/>
      <c r="AF49" s="38"/>
      <c r="AG49" s="29"/>
      <c r="AH49" s="29"/>
      <c r="AI49" s="37"/>
      <c r="AJ49" s="38"/>
      <c r="AK49" s="29"/>
      <c r="AL49" s="29"/>
      <c r="AM49" s="37"/>
      <c r="AN49" s="38"/>
      <c r="AO49" s="29"/>
      <c r="AP49" s="29"/>
      <c r="AQ49" s="37"/>
      <c r="AR49" s="38"/>
      <c r="AS49" s="29"/>
      <c r="AT49" s="29"/>
      <c r="AU49" s="37"/>
      <c r="AV49" s="38"/>
      <c r="AW49" s="29"/>
      <c r="AX49" s="29"/>
      <c r="AY49" s="37"/>
      <c r="AZ49" s="38"/>
      <c r="BA49" s="29"/>
      <c r="BB49" s="82"/>
      <c r="BC49" s="29"/>
      <c r="BD49" s="38"/>
      <c r="BE49" s="29"/>
      <c r="BF49" s="29"/>
      <c r="BG49" s="37"/>
      <c r="BH49" s="38"/>
      <c r="BI49" s="29"/>
      <c r="BJ49" s="29"/>
      <c r="BK49" s="37"/>
      <c r="BL49" s="38"/>
      <c r="BM49" s="29"/>
      <c r="BN49" s="29"/>
      <c r="BO49" s="37"/>
      <c r="BP49" s="38"/>
      <c r="BQ49" s="29"/>
      <c r="BR49" s="29"/>
      <c r="BS49" s="37"/>
      <c r="BT49" s="38"/>
      <c r="BU49" s="29"/>
      <c r="BV49" s="29"/>
      <c r="BW49" s="37"/>
      <c r="BX49" s="38"/>
      <c r="BY49" s="29"/>
      <c r="BZ49" s="29"/>
      <c r="CA49" s="37"/>
      <c r="CB49" s="38"/>
      <c r="CC49" s="29"/>
      <c r="CD49" s="29"/>
      <c r="CE49" s="37"/>
      <c r="CF49" s="38"/>
      <c r="CG49" s="29"/>
      <c r="CH49" s="29"/>
      <c r="CI49" s="37"/>
      <c r="CJ49" s="29"/>
      <c r="CK49" s="22"/>
      <c r="CL49" s="29"/>
      <c r="CM49" s="37"/>
      <c r="CN49" s="38"/>
      <c r="CO49" s="29"/>
      <c r="CP49" s="29"/>
      <c r="CQ49" s="37"/>
      <c r="CR49" s="38"/>
      <c r="CS49" s="29"/>
      <c r="CT49" s="29"/>
      <c r="CU49" s="37"/>
      <c r="CV49" s="38"/>
      <c r="CW49" s="29"/>
      <c r="CX49" s="29"/>
      <c r="CY49" s="37"/>
      <c r="CZ49" s="38"/>
      <c r="DA49" s="29"/>
      <c r="DB49" s="29"/>
      <c r="DC49" s="37"/>
      <c r="DD49" s="23"/>
      <c r="DE49" s="29"/>
      <c r="DF49" s="29"/>
      <c r="DG49" s="37"/>
      <c r="DH49" s="38"/>
      <c r="DI49" s="29"/>
      <c r="DJ49" s="29"/>
      <c r="DK49" s="37"/>
      <c r="DL49" s="38"/>
      <c r="DM49" s="29"/>
      <c r="DN49" s="29"/>
      <c r="DO49" s="37"/>
      <c r="DP49" s="38"/>
      <c r="DQ49" s="29"/>
      <c r="DR49" s="29"/>
      <c r="DS49" s="37"/>
      <c r="DT49" s="38"/>
      <c r="DU49" s="29"/>
      <c r="DV49" s="38"/>
      <c r="DW49" s="29"/>
    </row>
    <row r="50" spans="2:127" ht="15.75" thickBot="1" x14ac:dyDescent="0.3">
      <c r="B50" s="14"/>
      <c r="C50" s="21"/>
      <c r="D50" s="32"/>
      <c r="E50" s="31"/>
      <c r="G50" s="37"/>
      <c r="H50" s="38"/>
      <c r="I50" s="29"/>
      <c r="J50" s="29"/>
      <c r="K50" s="37"/>
      <c r="L50" s="38"/>
      <c r="M50" s="29"/>
      <c r="N50" s="29"/>
      <c r="O50" s="37"/>
      <c r="P50" s="38"/>
      <c r="Q50" s="29"/>
      <c r="R50" s="29"/>
      <c r="S50" s="37"/>
      <c r="T50" s="38"/>
      <c r="U50" s="29"/>
      <c r="V50" s="29"/>
      <c r="W50" s="37"/>
      <c r="X50" s="38"/>
      <c r="Y50" s="29"/>
      <c r="Z50" s="29"/>
      <c r="AA50" s="37"/>
      <c r="AB50" s="38"/>
      <c r="AC50" s="29"/>
      <c r="AD50" s="29"/>
      <c r="AE50" s="37"/>
      <c r="AF50" s="38"/>
      <c r="AG50" s="29"/>
      <c r="AH50" s="29"/>
      <c r="AI50" s="37"/>
      <c r="AJ50" s="38"/>
      <c r="AK50" s="29"/>
      <c r="AL50" s="29"/>
      <c r="AM50" s="37"/>
      <c r="AN50" s="38"/>
      <c r="AO50" s="29"/>
      <c r="AP50" s="29"/>
      <c r="AQ50" s="37"/>
      <c r="AR50" s="38"/>
      <c r="AS50" s="29"/>
      <c r="AT50" s="29"/>
      <c r="AU50" s="37"/>
      <c r="AV50" s="38"/>
      <c r="AW50" s="29"/>
      <c r="AX50" s="29"/>
      <c r="AY50" s="37"/>
      <c r="AZ50" s="38"/>
      <c r="BA50" s="29"/>
      <c r="BB50" s="82"/>
      <c r="BC50" s="29"/>
      <c r="BD50" s="38"/>
      <c r="BE50" s="29"/>
      <c r="BF50" s="29"/>
      <c r="BG50" s="37"/>
      <c r="BH50" s="38"/>
      <c r="BI50" s="29"/>
      <c r="BJ50" s="29"/>
      <c r="BK50" s="37"/>
      <c r="BL50" s="38"/>
      <c r="BM50" s="29"/>
      <c r="BN50" s="29"/>
      <c r="BO50" s="37"/>
      <c r="BP50" s="38"/>
      <c r="BQ50" s="29"/>
      <c r="BR50" s="29"/>
      <c r="BS50" s="37"/>
      <c r="BT50" s="38"/>
      <c r="BU50" s="29"/>
      <c r="BV50" s="29"/>
      <c r="BW50" s="37"/>
      <c r="BX50" s="38"/>
      <c r="BY50" s="29"/>
      <c r="BZ50" s="29"/>
      <c r="CA50" s="37"/>
      <c r="CB50" s="38"/>
      <c r="CC50" s="29"/>
      <c r="CD50" s="29"/>
      <c r="CE50" s="37"/>
      <c r="CF50" s="38"/>
      <c r="CG50" s="29"/>
      <c r="CH50" s="29"/>
      <c r="CI50" s="37"/>
      <c r="CJ50" s="29"/>
      <c r="CK50" s="24"/>
      <c r="CL50" s="30"/>
      <c r="CM50" s="48"/>
      <c r="CN50" s="49"/>
      <c r="CO50" s="30"/>
      <c r="CP50" s="30"/>
      <c r="CQ50" s="48"/>
      <c r="CR50" s="49"/>
      <c r="CS50" s="30"/>
      <c r="CT50" s="30"/>
      <c r="CU50" s="48"/>
      <c r="CV50" s="49"/>
      <c r="CW50" s="30"/>
      <c r="CX50" s="30"/>
      <c r="CY50" s="48"/>
      <c r="CZ50" s="49"/>
      <c r="DA50" s="30"/>
      <c r="DB50" s="30"/>
      <c r="DC50" s="48"/>
      <c r="DD50" s="25"/>
      <c r="DE50" s="29"/>
      <c r="DF50" s="29"/>
      <c r="DG50" s="37"/>
      <c r="DH50" s="38"/>
      <c r="DI50" s="29"/>
      <c r="DJ50" s="29"/>
      <c r="DK50" s="37"/>
      <c r="DL50" s="38"/>
      <c r="DM50" s="29"/>
      <c r="DN50" s="29"/>
      <c r="DO50" s="37"/>
      <c r="DP50" s="38"/>
      <c r="DQ50" s="29"/>
      <c r="DR50" s="29"/>
      <c r="DS50" s="37"/>
      <c r="DT50" s="38"/>
      <c r="DU50" s="29"/>
      <c r="DV50" s="38"/>
      <c r="DW50" s="29"/>
    </row>
    <row r="51" spans="2:127" x14ac:dyDescent="0.25">
      <c r="B51" s="14"/>
      <c r="C51" s="14"/>
      <c r="D51" s="14"/>
      <c r="E51" s="14"/>
      <c r="G51" s="39"/>
      <c r="H51" s="40"/>
      <c r="I51" s="45"/>
      <c r="J51" s="45"/>
      <c r="K51" s="39"/>
      <c r="L51" s="40"/>
      <c r="M51" s="45"/>
      <c r="N51" s="45"/>
      <c r="O51" s="39"/>
      <c r="P51" s="40"/>
      <c r="Q51" s="45"/>
      <c r="R51" s="45"/>
      <c r="S51" s="39"/>
      <c r="T51" s="40"/>
      <c r="U51" s="45"/>
      <c r="V51" s="45"/>
      <c r="W51" s="39"/>
      <c r="X51" s="40"/>
      <c r="Y51" s="45"/>
      <c r="Z51" s="45"/>
      <c r="AA51" s="39"/>
      <c r="AB51" s="40"/>
      <c r="AC51" s="45"/>
      <c r="AD51" s="45"/>
      <c r="AE51" s="39"/>
      <c r="AF51" s="40"/>
      <c r="AG51" s="45"/>
      <c r="AH51" s="45"/>
      <c r="AI51" s="39"/>
      <c r="AJ51" s="40"/>
      <c r="AK51" s="45"/>
      <c r="AL51" s="45"/>
      <c r="AM51" s="39"/>
      <c r="AN51" s="40"/>
      <c r="AO51" s="45"/>
      <c r="AP51" s="45"/>
      <c r="AQ51" s="39"/>
      <c r="AR51" s="40"/>
      <c r="AS51" s="45"/>
      <c r="AT51" s="45"/>
      <c r="AU51" s="39"/>
      <c r="AV51" s="40"/>
      <c r="AW51" s="45"/>
      <c r="AX51" s="45"/>
      <c r="AY51" s="39"/>
      <c r="AZ51" s="40"/>
      <c r="BA51" s="45"/>
      <c r="BB51" s="89"/>
      <c r="BC51" s="45"/>
      <c r="BD51" s="40"/>
      <c r="BE51" s="45"/>
      <c r="BF51" s="45"/>
      <c r="BG51" s="39"/>
      <c r="BH51" s="40"/>
      <c r="BI51" s="45"/>
      <c r="BJ51" s="45"/>
      <c r="BK51" s="39"/>
      <c r="BL51" s="40"/>
      <c r="BM51" s="45"/>
      <c r="BN51" s="45"/>
      <c r="BO51" s="39"/>
      <c r="BP51" s="40"/>
      <c r="BQ51" s="45"/>
      <c r="BR51" s="45"/>
      <c r="BS51" s="39"/>
      <c r="BT51" s="40"/>
      <c r="BU51" s="45"/>
      <c r="BV51" s="45"/>
      <c r="BW51" s="39"/>
      <c r="BX51" s="40"/>
      <c r="BY51" s="45"/>
      <c r="BZ51" s="45"/>
      <c r="CA51" s="39"/>
      <c r="CB51" s="40"/>
      <c r="CC51" s="45"/>
      <c r="CD51" s="45"/>
      <c r="CE51" s="39"/>
      <c r="CF51" s="40"/>
      <c r="CG51" s="45"/>
      <c r="CH51" s="45"/>
      <c r="CI51" s="39"/>
      <c r="CJ51" s="40"/>
      <c r="CK51" s="45"/>
      <c r="CL51" s="45"/>
      <c r="CM51" s="39"/>
      <c r="CN51" s="40"/>
      <c r="CO51" s="45"/>
      <c r="CP51" s="45"/>
      <c r="CQ51" s="39"/>
      <c r="CR51" s="40"/>
      <c r="CS51" s="45"/>
      <c r="CT51" s="45"/>
      <c r="CU51" s="39"/>
      <c r="CV51" s="40"/>
      <c r="CW51" s="45"/>
      <c r="CX51" s="45"/>
      <c r="CY51" s="39"/>
      <c r="CZ51" s="40"/>
      <c r="DA51" s="45"/>
      <c r="DB51" s="45"/>
      <c r="DC51" s="39"/>
      <c r="DD51" s="40"/>
      <c r="DE51" s="45"/>
      <c r="DF51" s="45"/>
      <c r="DG51" s="39"/>
      <c r="DH51" s="40"/>
      <c r="DI51" s="45"/>
      <c r="DJ51" s="45"/>
      <c r="DK51" s="39"/>
      <c r="DL51" s="40"/>
      <c r="DM51" s="45"/>
      <c r="DN51" s="45"/>
      <c r="DO51" s="39"/>
      <c r="DP51" s="40"/>
      <c r="DQ51" s="45"/>
      <c r="DR51" s="45"/>
      <c r="DS51" s="39"/>
      <c r="DT51" s="40"/>
      <c r="DU51" s="45"/>
      <c r="DV51" s="40"/>
      <c r="DW51" s="37"/>
    </row>
    <row r="52" spans="2:127" x14ac:dyDescent="0.25">
      <c r="B52" s="14"/>
    </row>
    <row r="53" spans="2:127" x14ac:dyDescent="0.25">
      <c r="B53" s="14"/>
    </row>
    <row r="54" spans="2:127" x14ac:dyDescent="0.25">
      <c r="B54" s="14"/>
    </row>
    <row r="56" spans="2:127" ht="15" customHeight="1" x14ac:dyDescent="0.25"/>
    <row r="59" spans="2:127" ht="15" customHeight="1" x14ac:dyDescent="0.25"/>
    <row r="62" spans="2:127" ht="15" customHeight="1" x14ac:dyDescent="0.25"/>
    <row r="65" ht="15" customHeight="1" x14ac:dyDescent="0.25"/>
  </sheetData>
  <mergeCells count="61">
    <mergeCell ref="P1:Q1"/>
    <mergeCell ref="F1:G1"/>
    <mergeCell ref="H1:I1"/>
    <mergeCell ref="J1:K1"/>
    <mergeCell ref="L1:M1"/>
    <mergeCell ref="N1:O1"/>
    <mergeCell ref="AN1:AO1"/>
    <mergeCell ref="R1:S1"/>
    <mergeCell ref="T1:U1"/>
    <mergeCell ref="V1:W1"/>
    <mergeCell ref="X1:Y1"/>
    <mergeCell ref="Z1:AA1"/>
    <mergeCell ref="AB1:AC1"/>
    <mergeCell ref="AD1:AE1"/>
    <mergeCell ref="AF1:AG1"/>
    <mergeCell ref="AH1:AI1"/>
    <mergeCell ref="AJ1:AK1"/>
    <mergeCell ref="AL1:AM1"/>
    <mergeCell ref="BL1:BM1"/>
    <mergeCell ref="AP1:AQ1"/>
    <mergeCell ref="AR1:AS1"/>
    <mergeCell ref="AT1:AU1"/>
    <mergeCell ref="AV1:AW1"/>
    <mergeCell ref="AX1:AY1"/>
    <mergeCell ref="AZ1:BA1"/>
    <mergeCell ref="BB1:BC1"/>
    <mergeCell ref="BD1:BE1"/>
    <mergeCell ref="BF1:BG1"/>
    <mergeCell ref="BH1:BI1"/>
    <mergeCell ref="BJ1:BK1"/>
    <mergeCell ref="CJ1:CK1"/>
    <mergeCell ref="BN1:BO1"/>
    <mergeCell ref="BP1:BQ1"/>
    <mergeCell ref="BR1:BS1"/>
    <mergeCell ref="BT1:BU1"/>
    <mergeCell ref="BV1:BW1"/>
    <mergeCell ref="BX1:BY1"/>
    <mergeCell ref="BZ1:CA1"/>
    <mergeCell ref="CB1:CC1"/>
    <mergeCell ref="CD1:CE1"/>
    <mergeCell ref="CF1:CG1"/>
    <mergeCell ref="CH1:CI1"/>
    <mergeCell ref="DH1:DI1"/>
    <mergeCell ref="CL1:CM1"/>
    <mergeCell ref="CN1:CO1"/>
    <mergeCell ref="CP1:CQ1"/>
    <mergeCell ref="CR1:CS1"/>
    <mergeCell ref="CT1:CU1"/>
    <mergeCell ref="CV1:CW1"/>
    <mergeCell ref="CX1:CY1"/>
    <mergeCell ref="CZ1:DA1"/>
    <mergeCell ref="DB1:DC1"/>
    <mergeCell ref="DD1:DE1"/>
    <mergeCell ref="DF1:DG1"/>
    <mergeCell ref="DV1:DW1"/>
    <mergeCell ref="DJ1:DK1"/>
    <mergeCell ref="DL1:DM1"/>
    <mergeCell ref="DN1:DO1"/>
    <mergeCell ref="DP1:DQ1"/>
    <mergeCell ref="DR1:DS1"/>
    <mergeCell ref="DT1:DU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80" workbookViewId="0">
      <selection activeCell="H36" sqref="H36"/>
    </sheetView>
  </sheetViews>
  <sheetFormatPr defaultRowHeight="12.75" x14ac:dyDescent="0.2"/>
  <cols>
    <col min="1" max="11" width="10.7109375" style="127" customWidth="1"/>
    <col min="12" max="12" width="9.140625" style="130"/>
    <col min="13" max="13" width="11.42578125" style="130" bestFit="1" customWidth="1"/>
    <col min="14" max="15" width="12" style="130" bestFit="1" customWidth="1"/>
    <col min="16" max="256" width="9.140625" style="130"/>
    <col min="257" max="267" width="10.7109375" style="130" customWidth="1"/>
    <col min="268" max="268" width="9.140625" style="130"/>
    <col min="269" max="269" width="11.42578125" style="130" bestFit="1" customWidth="1"/>
    <col min="270" max="271" width="12" style="130" bestFit="1" customWidth="1"/>
    <col min="272" max="512" width="9.140625" style="130"/>
    <col min="513" max="523" width="10.7109375" style="130" customWidth="1"/>
    <col min="524" max="524" width="9.140625" style="130"/>
    <col min="525" max="525" width="11.42578125" style="130" bestFit="1" customWidth="1"/>
    <col min="526" max="527" width="12" style="130" bestFit="1" customWidth="1"/>
    <col min="528" max="768" width="9.140625" style="130"/>
    <col min="769" max="779" width="10.7109375" style="130" customWidth="1"/>
    <col min="780" max="780" width="9.140625" style="130"/>
    <col min="781" max="781" width="11.42578125" style="130" bestFit="1" customWidth="1"/>
    <col min="782" max="783" width="12" style="130" bestFit="1" customWidth="1"/>
    <col min="784" max="1024" width="9.140625" style="130"/>
    <col min="1025" max="1035" width="10.7109375" style="130" customWidth="1"/>
    <col min="1036" max="1036" width="9.140625" style="130"/>
    <col min="1037" max="1037" width="11.42578125" style="130" bestFit="1" customWidth="1"/>
    <col min="1038" max="1039" width="12" style="130" bestFit="1" customWidth="1"/>
    <col min="1040" max="1280" width="9.140625" style="130"/>
    <col min="1281" max="1291" width="10.7109375" style="130" customWidth="1"/>
    <col min="1292" max="1292" width="9.140625" style="130"/>
    <col min="1293" max="1293" width="11.42578125" style="130" bestFit="1" customWidth="1"/>
    <col min="1294" max="1295" width="12" style="130" bestFit="1" customWidth="1"/>
    <col min="1296" max="1536" width="9.140625" style="130"/>
    <col min="1537" max="1547" width="10.7109375" style="130" customWidth="1"/>
    <col min="1548" max="1548" width="9.140625" style="130"/>
    <col min="1549" max="1549" width="11.42578125" style="130" bestFit="1" customWidth="1"/>
    <col min="1550" max="1551" width="12" style="130" bestFit="1" customWidth="1"/>
    <col min="1552" max="1792" width="9.140625" style="130"/>
    <col min="1793" max="1803" width="10.7109375" style="130" customWidth="1"/>
    <col min="1804" max="1804" width="9.140625" style="130"/>
    <col min="1805" max="1805" width="11.42578125" style="130" bestFit="1" customWidth="1"/>
    <col min="1806" max="1807" width="12" style="130" bestFit="1" customWidth="1"/>
    <col min="1808" max="2048" width="9.140625" style="130"/>
    <col min="2049" max="2059" width="10.7109375" style="130" customWidth="1"/>
    <col min="2060" max="2060" width="9.140625" style="130"/>
    <col min="2061" max="2061" width="11.42578125" style="130" bestFit="1" customWidth="1"/>
    <col min="2062" max="2063" width="12" style="130" bestFit="1" customWidth="1"/>
    <col min="2064" max="2304" width="9.140625" style="130"/>
    <col min="2305" max="2315" width="10.7109375" style="130" customWidth="1"/>
    <col min="2316" max="2316" width="9.140625" style="130"/>
    <col min="2317" max="2317" width="11.42578125" style="130" bestFit="1" customWidth="1"/>
    <col min="2318" max="2319" width="12" style="130" bestFit="1" customWidth="1"/>
    <col min="2320" max="2560" width="9.140625" style="130"/>
    <col min="2561" max="2571" width="10.7109375" style="130" customWidth="1"/>
    <col min="2572" max="2572" width="9.140625" style="130"/>
    <col min="2573" max="2573" width="11.42578125" style="130" bestFit="1" customWidth="1"/>
    <col min="2574" max="2575" width="12" style="130" bestFit="1" customWidth="1"/>
    <col min="2576" max="2816" width="9.140625" style="130"/>
    <col min="2817" max="2827" width="10.7109375" style="130" customWidth="1"/>
    <col min="2828" max="2828" width="9.140625" style="130"/>
    <col min="2829" max="2829" width="11.42578125" style="130" bestFit="1" customWidth="1"/>
    <col min="2830" max="2831" width="12" style="130" bestFit="1" customWidth="1"/>
    <col min="2832" max="3072" width="9.140625" style="130"/>
    <col min="3073" max="3083" width="10.7109375" style="130" customWidth="1"/>
    <col min="3084" max="3084" width="9.140625" style="130"/>
    <col min="3085" max="3085" width="11.42578125" style="130" bestFit="1" customWidth="1"/>
    <col min="3086" max="3087" width="12" style="130" bestFit="1" customWidth="1"/>
    <col min="3088" max="3328" width="9.140625" style="130"/>
    <col min="3329" max="3339" width="10.7109375" style="130" customWidth="1"/>
    <col min="3340" max="3340" width="9.140625" style="130"/>
    <col min="3341" max="3341" width="11.42578125" style="130" bestFit="1" customWidth="1"/>
    <col min="3342" max="3343" width="12" style="130" bestFit="1" customWidth="1"/>
    <col min="3344" max="3584" width="9.140625" style="130"/>
    <col min="3585" max="3595" width="10.7109375" style="130" customWidth="1"/>
    <col min="3596" max="3596" width="9.140625" style="130"/>
    <col min="3597" max="3597" width="11.42578125" style="130" bestFit="1" customWidth="1"/>
    <col min="3598" max="3599" width="12" style="130" bestFit="1" customWidth="1"/>
    <col min="3600" max="3840" width="9.140625" style="130"/>
    <col min="3841" max="3851" width="10.7109375" style="130" customWidth="1"/>
    <col min="3852" max="3852" width="9.140625" style="130"/>
    <col min="3853" max="3853" width="11.42578125" style="130" bestFit="1" customWidth="1"/>
    <col min="3854" max="3855" width="12" style="130" bestFit="1" customWidth="1"/>
    <col min="3856" max="4096" width="9.140625" style="130"/>
    <col min="4097" max="4107" width="10.7109375" style="130" customWidth="1"/>
    <col min="4108" max="4108" width="9.140625" style="130"/>
    <col min="4109" max="4109" width="11.42578125" style="130" bestFit="1" customWidth="1"/>
    <col min="4110" max="4111" width="12" style="130" bestFit="1" customWidth="1"/>
    <col min="4112" max="4352" width="9.140625" style="130"/>
    <col min="4353" max="4363" width="10.7109375" style="130" customWidth="1"/>
    <col min="4364" max="4364" width="9.140625" style="130"/>
    <col min="4365" max="4365" width="11.42578125" style="130" bestFit="1" customWidth="1"/>
    <col min="4366" max="4367" width="12" style="130" bestFit="1" customWidth="1"/>
    <col min="4368" max="4608" width="9.140625" style="130"/>
    <col min="4609" max="4619" width="10.7109375" style="130" customWidth="1"/>
    <col min="4620" max="4620" width="9.140625" style="130"/>
    <col min="4621" max="4621" width="11.42578125" style="130" bestFit="1" customWidth="1"/>
    <col min="4622" max="4623" width="12" style="130" bestFit="1" customWidth="1"/>
    <col min="4624" max="4864" width="9.140625" style="130"/>
    <col min="4865" max="4875" width="10.7109375" style="130" customWidth="1"/>
    <col min="4876" max="4876" width="9.140625" style="130"/>
    <col min="4877" max="4877" width="11.42578125" style="130" bestFit="1" customWidth="1"/>
    <col min="4878" max="4879" width="12" style="130" bestFit="1" customWidth="1"/>
    <col min="4880" max="5120" width="9.140625" style="130"/>
    <col min="5121" max="5131" width="10.7109375" style="130" customWidth="1"/>
    <col min="5132" max="5132" width="9.140625" style="130"/>
    <col min="5133" max="5133" width="11.42578125" style="130" bestFit="1" customWidth="1"/>
    <col min="5134" max="5135" width="12" style="130" bestFit="1" customWidth="1"/>
    <col min="5136" max="5376" width="9.140625" style="130"/>
    <col min="5377" max="5387" width="10.7109375" style="130" customWidth="1"/>
    <col min="5388" max="5388" width="9.140625" style="130"/>
    <col min="5389" max="5389" width="11.42578125" style="130" bestFit="1" customWidth="1"/>
    <col min="5390" max="5391" width="12" style="130" bestFit="1" customWidth="1"/>
    <col min="5392" max="5632" width="9.140625" style="130"/>
    <col min="5633" max="5643" width="10.7109375" style="130" customWidth="1"/>
    <col min="5644" max="5644" width="9.140625" style="130"/>
    <col min="5645" max="5645" width="11.42578125" style="130" bestFit="1" customWidth="1"/>
    <col min="5646" max="5647" width="12" style="130" bestFit="1" customWidth="1"/>
    <col min="5648" max="5888" width="9.140625" style="130"/>
    <col min="5889" max="5899" width="10.7109375" style="130" customWidth="1"/>
    <col min="5900" max="5900" width="9.140625" style="130"/>
    <col min="5901" max="5901" width="11.42578125" style="130" bestFit="1" customWidth="1"/>
    <col min="5902" max="5903" width="12" style="130" bestFit="1" customWidth="1"/>
    <col min="5904" max="6144" width="9.140625" style="130"/>
    <col min="6145" max="6155" width="10.7109375" style="130" customWidth="1"/>
    <col min="6156" max="6156" width="9.140625" style="130"/>
    <col min="6157" max="6157" width="11.42578125" style="130" bestFit="1" customWidth="1"/>
    <col min="6158" max="6159" width="12" style="130" bestFit="1" customWidth="1"/>
    <col min="6160" max="6400" width="9.140625" style="130"/>
    <col min="6401" max="6411" width="10.7109375" style="130" customWidth="1"/>
    <col min="6412" max="6412" width="9.140625" style="130"/>
    <col min="6413" max="6413" width="11.42578125" style="130" bestFit="1" customWidth="1"/>
    <col min="6414" max="6415" width="12" style="130" bestFit="1" customWidth="1"/>
    <col min="6416" max="6656" width="9.140625" style="130"/>
    <col min="6657" max="6667" width="10.7109375" style="130" customWidth="1"/>
    <col min="6668" max="6668" width="9.140625" style="130"/>
    <col min="6669" max="6669" width="11.42578125" style="130" bestFit="1" customWidth="1"/>
    <col min="6670" max="6671" width="12" style="130" bestFit="1" customWidth="1"/>
    <col min="6672" max="6912" width="9.140625" style="130"/>
    <col min="6913" max="6923" width="10.7109375" style="130" customWidth="1"/>
    <col min="6924" max="6924" width="9.140625" style="130"/>
    <col min="6925" max="6925" width="11.42578125" style="130" bestFit="1" customWidth="1"/>
    <col min="6926" max="6927" width="12" style="130" bestFit="1" customWidth="1"/>
    <col min="6928" max="7168" width="9.140625" style="130"/>
    <col min="7169" max="7179" width="10.7109375" style="130" customWidth="1"/>
    <col min="7180" max="7180" width="9.140625" style="130"/>
    <col min="7181" max="7181" width="11.42578125" style="130" bestFit="1" customWidth="1"/>
    <col min="7182" max="7183" width="12" style="130" bestFit="1" customWidth="1"/>
    <col min="7184" max="7424" width="9.140625" style="130"/>
    <col min="7425" max="7435" width="10.7109375" style="130" customWidth="1"/>
    <col min="7436" max="7436" width="9.140625" style="130"/>
    <col min="7437" max="7437" width="11.42578125" style="130" bestFit="1" customWidth="1"/>
    <col min="7438" max="7439" width="12" style="130" bestFit="1" customWidth="1"/>
    <col min="7440" max="7680" width="9.140625" style="130"/>
    <col min="7681" max="7691" width="10.7109375" style="130" customWidth="1"/>
    <col min="7692" max="7692" width="9.140625" style="130"/>
    <col min="7693" max="7693" width="11.42578125" style="130" bestFit="1" customWidth="1"/>
    <col min="7694" max="7695" width="12" style="130" bestFit="1" customWidth="1"/>
    <col min="7696" max="7936" width="9.140625" style="130"/>
    <col min="7937" max="7947" width="10.7109375" style="130" customWidth="1"/>
    <col min="7948" max="7948" width="9.140625" style="130"/>
    <col min="7949" max="7949" width="11.42578125" style="130" bestFit="1" customWidth="1"/>
    <col min="7950" max="7951" width="12" style="130" bestFit="1" customWidth="1"/>
    <col min="7952" max="8192" width="9.140625" style="130"/>
    <col min="8193" max="8203" width="10.7109375" style="130" customWidth="1"/>
    <col min="8204" max="8204" width="9.140625" style="130"/>
    <col min="8205" max="8205" width="11.42578125" style="130" bestFit="1" customWidth="1"/>
    <col min="8206" max="8207" width="12" style="130" bestFit="1" customWidth="1"/>
    <col min="8208" max="8448" width="9.140625" style="130"/>
    <col min="8449" max="8459" width="10.7109375" style="130" customWidth="1"/>
    <col min="8460" max="8460" width="9.140625" style="130"/>
    <col min="8461" max="8461" width="11.42578125" style="130" bestFit="1" customWidth="1"/>
    <col min="8462" max="8463" width="12" style="130" bestFit="1" customWidth="1"/>
    <col min="8464" max="8704" width="9.140625" style="130"/>
    <col min="8705" max="8715" width="10.7109375" style="130" customWidth="1"/>
    <col min="8716" max="8716" width="9.140625" style="130"/>
    <col min="8717" max="8717" width="11.42578125" style="130" bestFit="1" customWidth="1"/>
    <col min="8718" max="8719" width="12" style="130" bestFit="1" customWidth="1"/>
    <col min="8720" max="8960" width="9.140625" style="130"/>
    <col min="8961" max="8971" width="10.7109375" style="130" customWidth="1"/>
    <col min="8972" max="8972" width="9.140625" style="130"/>
    <col min="8973" max="8973" width="11.42578125" style="130" bestFit="1" customWidth="1"/>
    <col min="8974" max="8975" width="12" style="130" bestFit="1" customWidth="1"/>
    <col min="8976" max="9216" width="9.140625" style="130"/>
    <col min="9217" max="9227" width="10.7109375" style="130" customWidth="1"/>
    <col min="9228" max="9228" width="9.140625" style="130"/>
    <col min="9229" max="9229" width="11.42578125" style="130" bestFit="1" customWidth="1"/>
    <col min="9230" max="9231" width="12" style="130" bestFit="1" customWidth="1"/>
    <col min="9232" max="9472" width="9.140625" style="130"/>
    <col min="9473" max="9483" width="10.7109375" style="130" customWidth="1"/>
    <col min="9484" max="9484" width="9.140625" style="130"/>
    <col min="9485" max="9485" width="11.42578125" style="130" bestFit="1" customWidth="1"/>
    <col min="9486" max="9487" width="12" style="130" bestFit="1" customWidth="1"/>
    <col min="9488" max="9728" width="9.140625" style="130"/>
    <col min="9729" max="9739" width="10.7109375" style="130" customWidth="1"/>
    <col min="9740" max="9740" width="9.140625" style="130"/>
    <col min="9741" max="9741" width="11.42578125" style="130" bestFit="1" customWidth="1"/>
    <col min="9742" max="9743" width="12" style="130" bestFit="1" customWidth="1"/>
    <col min="9744" max="9984" width="9.140625" style="130"/>
    <col min="9985" max="9995" width="10.7109375" style="130" customWidth="1"/>
    <col min="9996" max="9996" width="9.140625" style="130"/>
    <col min="9997" max="9997" width="11.42578125" style="130" bestFit="1" customWidth="1"/>
    <col min="9998" max="9999" width="12" style="130" bestFit="1" customWidth="1"/>
    <col min="10000" max="10240" width="9.140625" style="130"/>
    <col min="10241" max="10251" width="10.7109375" style="130" customWidth="1"/>
    <col min="10252" max="10252" width="9.140625" style="130"/>
    <col min="10253" max="10253" width="11.42578125" style="130" bestFit="1" customWidth="1"/>
    <col min="10254" max="10255" width="12" style="130" bestFit="1" customWidth="1"/>
    <col min="10256" max="10496" width="9.140625" style="130"/>
    <col min="10497" max="10507" width="10.7109375" style="130" customWidth="1"/>
    <col min="10508" max="10508" width="9.140625" style="130"/>
    <col min="10509" max="10509" width="11.42578125" style="130" bestFit="1" customWidth="1"/>
    <col min="10510" max="10511" width="12" style="130" bestFit="1" customWidth="1"/>
    <col min="10512" max="10752" width="9.140625" style="130"/>
    <col min="10753" max="10763" width="10.7109375" style="130" customWidth="1"/>
    <col min="10764" max="10764" width="9.140625" style="130"/>
    <col min="10765" max="10765" width="11.42578125" style="130" bestFit="1" customWidth="1"/>
    <col min="10766" max="10767" width="12" style="130" bestFit="1" customWidth="1"/>
    <col min="10768" max="11008" width="9.140625" style="130"/>
    <col min="11009" max="11019" width="10.7109375" style="130" customWidth="1"/>
    <col min="11020" max="11020" width="9.140625" style="130"/>
    <col min="11021" max="11021" width="11.42578125" style="130" bestFit="1" customWidth="1"/>
    <col min="11022" max="11023" width="12" style="130" bestFit="1" customWidth="1"/>
    <col min="11024" max="11264" width="9.140625" style="130"/>
    <col min="11265" max="11275" width="10.7109375" style="130" customWidth="1"/>
    <col min="11276" max="11276" width="9.140625" style="130"/>
    <col min="11277" max="11277" width="11.42578125" style="130" bestFit="1" customWidth="1"/>
    <col min="11278" max="11279" width="12" style="130" bestFit="1" customWidth="1"/>
    <col min="11280" max="11520" width="9.140625" style="130"/>
    <col min="11521" max="11531" width="10.7109375" style="130" customWidth="1"/>
    <col min="11532" max="11532" width="9.140625" style="130"/>
    <col min="11533" max="11533" width="11.42578125" style="130" bestFit="1" customWidth="1"/>
    <col min="11534" max="11535" width="12" style="130" bestFit="1" customWidth="1"/>
    <col min="11536" max="11776" width="9.140625" style="130"/>
    <col min="11777" max="11787" width="10.7109375" style="130" customWidth="1"/>
    <col min="11788" max="11788" width="9.140625" style="130"/>
    <col min="11789" max="11789" width="11.42578125" style="130" bestFit="1" customWidth="1"/>
    <col min="11790" max="11791" width="12" style="130" bestFit="1" customWidth="1"/>
    <col min="11792" max="12032" width="9.140625" style="130"/>
    <col min="12033" max="12043" width="10.7109375" style="130" customWidth="1"/>
    <col min="12044" max="12044" width="9.140625" style="130"/>
    <col min="12045" max="12045" width="11.42578125" style="130" bestFit="1" customWidth="1"/>
    <col min="12046" max="12047" width="12" style="130" bestFit="1" customWidth="1"/>
    <col min="12048" max="12288" width="9.140625" style="130"/>
    <col min="12289" max="12299" width="10.7109375" style="130" customWidth="1"/>
    <col min="12300" max="12300" width="9.140625" style="130"/>
    <col min="12301" max="12301" width="11.42578125" style="130" bestFit="1" customWidth="1"/>
    <col min="12302" max="12303" width="12" style="130" bestFit="1" customWidth="1"/>
    <col min="12304" max="12544" width="9.140625" style="130"/>
    <col min="12545" max="12555" width="10.7109375" style="130" customWidth="1"/>
    <col min="12556" max="12556" width="9.140625" style="130"/>
    <col min="12557" max="12557" width="11.42578125" style="130" bestFit="1" customWidth="1"/>
    <col min="12558" max="12559" width="12" style="130" bestFit="1" customWidth="1"/>
    <col min="12560" max="12800" width="9.140625" style="130"/>
    <col min="12801" max="12811" width="10.7109375" style="130" customWidth="1"/>
    <col min="12812" max="12812" width="9.140625" style="130"/>
    <col min="12813" max="12813" width="11.42578125" style="130" bestFit="1" customWidth="1"/>
    <col min="12814" max="12815" width="12" style="130" bestFit="1" customWidth="1"/>
    <col min="12816" max="13056" width="9.140625" style="130"/>
    <col min="13057" max="13067" width="10.7109375" style="130" customWidth="1"/>
    <col min="13068" max="13068" width="9.140625" style="130"/>
    <col min="13069" max="13069" width="11.42578125" style="130" bestFit="1" customWidth="1"/>
    <col min="13070" max="13071" width="12" style="130" bestFit="1" customWidth="1"/>
    <col min="13072" max="13312" width="9.140625" style="130"/>
    <col min="13313" max="13323" width="10.7109375" style="130" customWidth="1"/>
    <col min="13324" max="13324" width="9.140625" style="130"/>
    <col min="13325" max="13325" width="11.42578125" style="130" bestFit="1" customWidth="1"/>
    <col min="13326" max="13327" width="12" style="130" bestFit="1" customWidth="1"/>
    <col min="13328" max="13568" width="9.140625" style="130"/>
    <col min="13569" max="13579" width="10.7109375" style="130" customWidth="1"/>
    <col min="13580" max="13580" width="9.140625" style="130"/>
    <col min="13581" max="13581" width="11.42578125" style="130" bestFit="1" customWidth="1"/>
    <col min="13582" max="13583" width="12" style="130" bestFit="1" customWidth="1"/>
    <col min="13584" max="13824" width="9.140625" style="130"/>
    <col min="13825" max="13835" width="10.7109375" style="130" customWidth="1"/>
    <col min="13836" max="13836" width="9.140625" style="130"/>
    <col min="13837" max="13837" width="11.42578125" style="130" bestFit="1" customWidth="1"/>
    <col min="13838" max="13839" width="12" style="130" bestFit="1" customWidth="1"/>
    <col min="13840" max="14080" width="9.140625" style="130"/>
    <col min="14081" max="14091" width="10.7109375" style="130" customWidth="1"/>
    <col min="14092" max="14092" width="9.140625" style="130"/>
    <col min="14093" max="14093" width="11.42578125" style="130" bestFit="1" customWidth="1"/>
    <col min="14094" max="14095" width="12" style="130" bestFit="1" customWidth="1"/>
    <col min="14096" max="14336" width="9.140625" style="130"/>
    <col min="14337" max="14347" width="10.7109375" style="130" customWidth="1"/>
    <col min="14348" max="14348" width="9.140625" style="130"/>
    <col min="14349" max="14349" width="11.42578125" style="130" bestFit="1" customWidth="1"/>
    <col min="14350" max="14351" width="12" style="130" bestFit="1" customWidth="1"/>
    <col min="14352" max="14592" width="9.140625" style="130"/>
    <col min="14593" max="14603" width="10.7109375" style="130" customWidth="1"/>
    <col min="14604" max="14604" width="9.140625" style="130"/>
    <col min="14605" max="14605" width="11.42578125" style="130" bestFit="1" customWidth="1"/>
    <col min="14606" max="14607" width="12" style="130" bestFit="1" customWidth="1"/>
    <col min="14608" max="14848" width="9.140625" style="130"/>
    <col min="14849" max="14859" width="10.7109375" style="130" customWidth="1"/>
    <col min="14860" max="14860" width="9.140625" style="130"/>
    <col min="14861" max="14861" width="11.42578125" style="130" bestFit="1" customWidth="1"/>
    <col min="14862" max="14863" width="12" style="130" bestFit="1" customWidth="1"/>
    <col min="14864" max="15104" width="9.140625" style="130"/>
    <col min="15105" max="15115" width="10.7109375" style="130" customWidth="1"/>
    <col min="15116" max="15116" width="9.140625" style="130"/>
    <col min="15117" max="15117" width="11.42578125" style="130" bestFit="1" customWidth="1"/>
    <col min="15118" max="15119" width="12" style="130" bestFit="1" customWidth="1"/>
    <col min="15120" max="15360" width="9.140625" style="130"/>
    <col min="15361" max="15371" width="10.7109375" style="130" customWidth="1"/>
    <col min="15372" max="15372" width="9.140625" style="130"/>
    <col min="15373" max="15373" width="11.42578125" style="130" bestFit="1" customWidth="1"/>
    <col min="15374" max="15375" width="12" style="130" bestFit="1" customWidth="1"/>
    <col min="15376" max="15616" width="9.140625" style="130"/>
    <col min="15617" max="15627" width="10.7109375" style="130" customWidth="1"/>
    <col min="15628" max="15628" width="9.140625" style="130"/>
    <col min="15629" max="15629" width="11.42578125" style="130" bestFit="1" customWidth="1"/>
    <col min="15630" max="15631" width="12" style="130" bestFit="1" customWidth="1"/>
    <col min="15632" max="15872" width="9.140625" style="130"/>
    <col min="15873" max="15883" width="10.7109375" style="130" customWidth="1"/>
    <col min="15884" max="15884" width="9.140625" style="130"/>
    <col min="15885" max="15885" width="11.42578125" style="130" bestFit="1" customWidth="1"/>
    <col min="15886" max="15887" width="12" style="130" bestFit="1" customWidth="1"/>
    <col min="15888" max="16128" width="9.140625" style="130"/>
    <col min="16129" max="16139" width="10.7109375" style="130" customWidth="1"/>
    <col min="16140" max="16140" width="9.140625" style="130"/>
    <col min="16141" max="16141" width="11.42578125" style="130" bestFit="1" customWidth="1"/>
    <col min="16142" max="16143" width="12" style="130" bestFit="1" customWidth="1"/>
    <col min="16144" max="16384" width="9.140625" style="130"/>
  </cols>
  <sheetData>
    <row r="1" spans="1:15" ht="15" x14ac:dyDescent="0.25">
      <c r="D1" s="128" t="s">
        <v>54</v>
      </c>
      <c r="I1" s="129" t="s">
        <v>55</v>
      </c>
    </row>
    <row r="2" spans="1:15" ht="13.5" thickBot="1" x14ac:dyDescent="0.25"/>
    <row r="3" spans="1:15" ht="13.5" thickBot="1" x14ac:dyDescent="0.25">
      <c r="A3" s="131" t="s">
        <v>56</v>
      </c>
      <c r="B3" s="132">
        <v>0</v>
      </c>
      <c r="C3" s="132">
        <v>0.01</v>
      </c>
      <c r="D3" s="133">
        <v>0.02</v>
      </c>
      <c r="E3" s="134">
        <v>0.03</v>
      </c>
      <c r="F3" s="132">
        <v>0.04</v>
      </c>
      <c r="G3" s="132">
        <v>0.05</v>
      </c>
      <c r="H3" s="133">
        <v>0.06</v>
      </c>
      <c r="I3" s="134">
        <v>7.0000000000000007E-2</v>
      </c>
      <c r="J3" s="132">
        <v>0.08</v>
      </c>
      <c r="K3" s="135">
        <v>0.09</v>
      </c>
      <c r="M3" s="136" t="s">
        <v>57</v>
      </c>
      <c r="N3" s="137" t="s">
        <v>58</v>
      </c>
      <c r="O3" s="138" t="s">
        <v>59</v>
      </c>
    </row>
    <row r="4" spans="1:15" ht="13.5" thickBot="1" x14ac:dyDescent="0.25">
      <c r="A4" s="139">
        <v>0</v>
      </c>
      <c r="B4" s="140">
        <f>NORMDIST($A4+B$3,0,1,1)</f>
        <v>0.5</v>
      </c>
      <c r="C4" s="141">
        <f t="shared" ref="C4:K19" si="0">NORMDIST($A4+C$3,0,1,1)</f>
        <v>0.5039893563146316</v>
      </c>
      <c r="D4" s="142">
        <f t="shared" si="0"/>
        <v>0.50797831371690205</v>
      </c>
      <c r="E4" s="143">
        <f t="shared" si="0"/>
        <v>0.51196647341411272</v>
      </c>
      <c r="F4" s="141">
        <f t="shared" si="0"/>
        <v>0.51595343685283068</v>
      </c>
      <c r="G4" s="141">
        <f t="shared" si="0"/>
        <v>0.51993880583837249</v>
      </c>
      <c r="H4" s="142">
        <f t="shared" si="0"/>
        <v>0.52392218265410684</v>
      </c>
      <c r="I4" s="143">
        <f t="shared" si="0"/>
        <v>0.52790317018052113</v>
      </c>
      <c r="J4" s="141">
        <f t="shared" si="0"/>
        <v>0.53188137201398744</v>
      </c>
      <c r="K4" s="144">
        <f t="shared" si="0"/>
        <v>0.53585639258517204</v>
      </c>
      <c r="M4" s="145" t="s">
        <v>60</v>
      </c>
      <c r="N4" s="146" t="s">
        <v>56</v>
      </c>
      <c r="O4" s="147" t="s">
        <v>56</v>
      </c>
    </row>
    <row r="5" spans="1:15" x14ac:dyDescent="0.2">
      <c r="A5" s="139">
        <v>0.1</v>
      </c>
      <c r="B5" s="148">
        <f t="shared" ref="B5:K36" si="1">NORMDIST($A5+B$3,0,1,1)</f>
        <v>0.53982783727702899</v>
      </c>
      <c r="C5" s="149">
        <f t="shared" si="0"/>
        <v>0.54379531254231672</v>
      </c>
      <c r="D5" s="150">
        <f t="shared" si="0"/>
        <v>0.54775842602058389</v>
      </c>
      <c r="E5" s="151">
        <f t="shared" si="0"/>
        <v>0.55171678665456114</v>
      </c>
      <c r="F5" s="149">
        <f t="shared" si="0"/>
        <v>0.55567000480590645</v>
      </c>
      <c r="G5" s="149">
        <f t="shared" si="0"/>
        <v>0.5596176923702425</v>
      </c>
      <c r="H5" s="150">
        <f t="shared" si="0"/>
        <v>0.56355946289143288</v>
      </c>
      <c r="I5" s="151">
        <f t="shared" si="0"/>
        <v>0.56749493167503839</v>
      </c>
      <c r="J5" s="149">
        <f t="shared" si="0"/>
        <v>0.5714237159009008</v>
      </c>
      <c r="K5" s="152">
        <f t="shared" si="0"/>
        <v>0.57534543473479549</v>
      </c>
      <c r="M5" s="136">
        <v>0.1</v>
      </c>
      <c r="N5" s="153">
        <f>NORMSINV(1-M5)</f>
        <v>1.2815515655446006</v>
      </c>
      <c r="O5" s="144">
        <f>NORMSINV((1-M5)/2+0.5)</f>
        <v>1.6448536269514715</v>
      </c>
    </row>
    <row r="6" spans="1:15" x14ac:dyDescent="0.2">
      <c r="A6" s="139">
        <v>0.2</v>
      </c>
      <c r="B6" s="148">
        <f t="shared" si="1"/>
        <v>0.57925970943910299</v>
      </c>
      <c r="C6" s="149">
        <f t="shared" si="0"/>
        <v>0.58316616348244232</v>
      </c>
      <c r="D6" s="150">
        <f t="shared" si="0"/>
        <v>0.58706442264821468</v>
      </c>
      <c r="E6" s="151">
        <f t="shared" si="0"/>
        <v>0.59095411514200591</v>
      </c>
      <c r="F6" s="149">
        <f t="shared" si="0"/>
        <v>0.59483487169779581</v>
      </c>
      <c r="G6" s="149">
        <f t="shared" si="0"/>
        <v>0.5987063256829237</v>
      </c>
      <c r="H6" s="150">
        <f t="shared" si="0"/>
        <v>0.60256811320176051</v>
      </c>
      <c r="I6" s="151">
        <f t="shared" si="0"/>
        <v>0.60641987319803947</v>
      </c>
      <c r="J6" s="149">
        <f t="shared" si="0"/>
        <v>0.61026124755579725</v>
      </c>
      <c r="K6" s="152">
        <f t="shared" si="0"/>
        <v>0.61409188119887737</v>
      </c>
      <c r="M6" s="154">
        <v>0.05</v>
      </c>
      <c r="N6" s="155">
        <f t="shared" ref="N6:N11" si="2">NORMSINV(1-M6)</f>
        <v>1.6448536269514715</v>
      </c>
      <c r="O6" s="152">
        <f t="shared" ref="O6:O11" si="3">NORMSINV((1-M6)/2+0.5)</f>
        <v>1.9599639845400536</v>
      </c>
    </row>
    <row r="7" spans="1:15" x14ac:dyDescent="0.2">
      <c r="A7" s="139">
        <v>0.3</v>
      </c>
      <c r="B7" s="148">
        <f t="shared" si="1"/>
        <v>0.61791142218895267</v>
      </c>
      <c r="C7" s="149">
        <f t="shared" si="0"/>
        <v>0.62171952182201928</v>
      </c>
      <c r="D7" s="150">
        <f t="shared" si="0"/>
        <v>0.62551583472332006</v>
      </c>
      <c r="E7" s="151">
        <f t="shared" si="0"/>
        <v>0.62930001894065346</v>
      </c>
      <c r="F7" s="149">
        <f t="shared" si="0"/>
        <v>0.63307173603602807</v>
      </c>
      <c r="G7" s="149">
        <f t="shared" si="0"/>
        <v>0.6368306511756191</v>
      </c>
      <c r="H7" s="150">
        <f t="shared" si="0"/>
        <v>0.64057643321799129</v>
      </c>
      <c r="I7" s="151">
        <f t="shared" si="0"/>
        <v>0.64430875480054683</v>
      </c>
      <c r="J7" s="149">
        <f t="shared" si="0"/>
        <v>0.64802729242416279</v>
      </c>
      <c r="K7" s="152">
        <f t="shared" si="0"/>
        <v>0.65173172653598244</v>
      </c>
      <c r="M7" s="154">
        <v>2.5000000000000001E-2</v>
      </c>
      <c r="N7" s="155">
        <f t="shared" si="2"/>
        <v>1.9599639845400536</v>
      </c>
      <c r="O7" s="152">
        <f t="shared" si="3"/>
        <v>2.2414027276049464</v>
      </c>
    </row>
    <row r="8" spans="1:15" x14ac:dyDescent="0.2">
      <c r="A8" s="139">
        <v>0.4</v>
      </c>
      <c r="B8" s="148">
        <f t="shared" si="1"/>
        <v>0.65542174161032429</v>
      </c>
      <c r="C8" s="149">
        <f t="shared" si="0"/>
        <v>0.65909702622767741</v>
      </c>
      <c r="D8" s="150">
        <f t="shared" si="0"/>
        <v>0.66275727315175059</v>
      </c>
      <c r="E8" s="151">
        <f t="shared" si="0"/>
        <v>0.66640217940454238</v>
      </c>
      <c r="F8" s="149">
        <f t="shared" si="0"/>
        <v>0.67003144633940637</v>
      </c>
      <c r="G8" s="149">
        <f t="shared" si="0"/>
        <v>0.67364477971208003</v>
      </c>
      <c r="H8" s="150">
        <f t="shared" si="0"/>
        <v>0.67724188974965227</v>
      </c>
      <c r="I8" s="151">
        <f t="shared" si="0"/>
        <v>0.6808224912174442</v>
      </c>
      <c r="J8" s="149">
        <f t="shared" si="0"/>
        <v>0.68438630348377749</v>
      </c>
      <c r="K8" s="152">
        <f t="shared" si="0"/>
        <v>0.68793305058260945</v>
      </c>
      <c r="M8" s="154">
        <v>0.01</v>
      </c>
      <c r="N8" s="155">
        <f t="shared" si="2"/>
        <v>2.3263478740408408</v>
      </c>
      <c r="O8" s="152">
        <f t="shared" si="3"/>
        <v>2.5758293035488999</v>
      </c>
    </row>
    <row r="9" spans="1:15" x14ac:dyDescent="0.2">
      <c r="A9" s="156">
        <v>0.5</v>
      </c>
      <c r="B9" s="157">
        <f t="shared" si="1"/>
        <v>0.69146246127401312</v>
      </c>
      <c r="C9" s="158">
        <f t="shared" si="0"/>
        <v>0.69497426910248061</v>
      </c>
      <c r="D9" s="159">
        <f t="shared" si="0"/>
        <v>0.69846821245303381</v>
      </c>
      <c r="E9" s="160">
        <f t="shared" si="0"/>
        <v>0.70194403460512356</v>
      </c>
      <c r="F9" s="158">
        <f t="shared" si="0"/>
        <v>0.70540148378430201</v>
      </c>
      <c r="G9" s="158">
        <f t="shared" si="0"/>
        <v>0.70884031321165364</v>
      </c>
      <c r="H9" s="159">
        <f t="shared" si="0"/>
        <v>0.71226028115097295</v>
      </c>
      <c r="I9" s="160">
        <f t="shared" si="0"/>
        <v>0.71566115095367588</v>
      </c>
      <c r="J9" s="158">
        <f t="shared" si="0"/>
        <v>0.7190426911014357</v>
      </c>
      <c r="K9" s="161">
        <f t="shared" si="0"/>
        <v>0.72240467524653507</v>
      </c>
      <c r="M9" s="154">
        <v>5.0000000000000001E-3</v>
      </c>
      <c r="N9" s="155">
        <f t="shared" si="2"/>
        <v>2.5758293035488999</v>
      </c>
      <c r="O9" s="152">
        <f t="shared" si="3"/>
        <v>2.8070337683438114</v>
      </c>
    </row>
    <row r="10" spans="1:15" x14ac:dyDescent="0.2">
      <c r="A10" s="139">
        <v>0.6</v>
      </c>
      <c r="B10" s="148">
        <f t="shared" si="1"/>
        <v>0.72574688224992645</v>
      </c>
      <c r="C10" s="149">
        <f t="shared" si="0"/>
        <v>0.72906909621699434</v>
      </c>
      <c r="D10" s="150">
        <f t="shared" si="0"/>
        <v>0.732371106531017</v>
      </c>
      <c r="E10" s="151">
        <f t="shared" si="0"/>
        <v>0.73565270788432247</v>
      </c>
      <c r="F10" s="149">
        <f t="shared" si="0"/>
        <v>0.73891370030713843</v>
      </c>
      <c r="G10" s="149">
        <f t="shared" si="0"/>
        <v>0.74215388919413527</v>
      </c>
      <c r="H10" s="150">
        <f t="shared" si="0"/>
        <v>0.74537308532866386</v>
      </c>
      <c r="I10" s="151">
        <f t="shared" si="0"/>
        <v>0.74857110490468992</v>
      </c>
      <c r="J10" s="149">
        <f t="shared" si="0"/>
        <v>0.75174776954642952</v>
      </c>
      <c r="K10" s="152">
        <f t="shared" si="0"/>
        <v>0.75490290632569057</v>
      </c>
      <c r="M10" s="154">
        <v>2.5000000000000001E-3</v>
      </c>
      <c r="N10" s="155">
        <f t="shared" si="2"/>
        <v>2.8070337683438114</v>
      </c>
      <c r="O10" s="152">
        <f t="shared" si="3"/>
        <v>3.0233414397391534</v>
      </c>
    </row>
    <row r="11" spans="1:15" ht="13.5" thickBot="1" x14ac:dyDescent="0.25">
      <c r="A11" s="139">
        <v>0.7</v>
      </c>
      <c r="B11" s="148">
        <f t="shared" si="1"/>
        <v>0.75803634777692697</v>
      </c>
      <c r="C11" s="149">
        <f t="shared" si="0"/>
        <v>0.76114793191001329</v>
      </c>
      <c r="D11" s="150">
        <f t="shared" si="0"/>
        <v>0.76423750222074882</v>
      </c>
      <c r="E11" s="151">
        <f t="shared" si="0"/>
        <v>0.76730490769910253</v>
      </c>
      <c r="F11" s="149">
        <f t="shared" si="0"/>
        <v>0.77035000283520938</v>
      </c>
      <c r="G11" s="149">
        <f t="shared" si="0"/>
        <v>0.77337264762313174</v>
      </c>
      <c r="H11" s="150">
        <f t="shared" si="0"/>
        <v>0.77637270756240062</v>
      </c>
      <c r="I11" s="151">
        <f t="shared" si="0"/>
        <v>0.77935005365735044</v>
      </c>
      <c r="J11" s="149">
        <f t="shared" si="0"/>
        <v>0.78230456241426682</v>
      </c>
      <c r="K11" s="152">
        <f t="shared" si="0"/>
        <v>0.78523611583636277</v>
      </c>
      <c r="M11" s="145">
        <v>1E-3</v>
      </c>
      <c r="N11" s="162">
        <f t="shared" si="2"/>
        <v>3.0902323061678132</v>
      </c>
      <c r="O11" s="163">
        <f t="shared" si="3"/>
        <v>3.2905267314919255</v>
      </c>
    </row>
    <row r="12" spans="1:15" ht="13.5" thickBot="1" x14ac:dyDescent="0.25">
      <c r="A12" s="139">
        <v>0.8</v>
      </c>
      <c r="B12" s="148">
        <f t="shared" si="1"/>
        <v>0.78814460141660336</v>
      </c>
      <c r="C12" s="149">
        <f t="shared" si="0"/>
        <v>0.79102991212839835</v>
      </c>
      <c r="D12" s="150">
        <f t="shared" si="0"/>
        <v>0.79389194641418692</v>
      </c>
      <c r="E12" s="151">
        <f t="shared" si="0"/>
        <v>0.79673060817193164</v>
      </c>
      <c r="F12" s="149">
        <f t="shared" si="0"/>
        <v>0.79954580673955034</v>
      </c>
      <c r="G12" s="149">
        <f t="shared" si="0"/>
        <v>0.80233745687730762</v>
      </c>
      <c r="H12" s="150">
        <f t="shared" si="0"/>
        <v>0.80510547874819172</v>
      </c>
      <c r="I12" s="151">
        <f t="shared" si="0"/>
        <v>0.80784979789630385</v>
      </c>
      <c r="J12" s="149">
        <f t="shared" si="0"/>
        <v>0.81057034522328786</v>
      </c>
      <c r="K12" s="152">
        <f t="shared" si="0"/>
        <v>0.81326705696282742</v>
      </c>
    </row>
    <row r="13" spans="1:15" ht="13.5" thickBot="1" x14ac:dyDescent="0.25">
      <c r="A13" s="164">
        <v>0.9</v>
      </c>
      <c r="B13" s="165">
        <f t="shared" si="1"/>
        <v>0.81593987465324047</v>
      </c>
      <c r="C13" s="166">
        <f t="shared" si="0"/>
        <v>0.81858874510820279</v>
      </c>
      <c r="D13" s="167">
        <f t="shared" si="0"/>
        <v>0.82121362038562828</v>
      </c>
      <c r="E13" s="168">
        <f t="shared" si="0"/>
        <v>0.82381445775474216</v>
      </c>
      <c r="F13" s="166">
        <f t="shared" si="0"/>
        <v>0.82639121966137552</v>
      </c>
      <c r="G13" s="166">
        <f t="shared" si="0"/>
        <v>0.82894387369151823</v>
      </c>
      <c r="H13" s="167">
        <f t="shared" si="0"/>
        <v>0.83147239253316219</v>
      </c>
      <c r="I13" s="168">
        <f t="shared" si="0"/>
        <v>0.83397675393647042</v>
      </c>
      <c r="J13" s="166">
        <f t="shared" si="0"/>
        <v>0.83645694067230769</v>
      </c>
      <c r="K13" s="169">
        <f t="shared" si="0"/>
        <v>0.83891294048916909</v>
      </c>
      <c r="N13" s="170" t="s">
        <v>61</v>
      </c>
      <c r="O13" s="171" t="s">
        <v>62</v>
      </c>
    </row>
    <row r="14" spans="1:15" x14ac:dyDescent="0.2">
      <c r="A14" s="139">
        <v>1</v>
      </c>
      <c r="B14" s="148">
        <f t="shared" si="1"/>
        <v>0.84134474606854304</v>
      </c>
      <c r="C14" s="149">
        <f t="shared" si="0"/>
        <v>0.84375235497874546</v>
      </c>
      <c r="D14" s="150">
        <f t="shared" si="0"/>
        <v>0.84613576962726511</v>
      </c>
      <c r="E14" s="151">
        <f t="shared" si="0"/>
        <v>0.84849499721165633</v>
      </c>
      <c r="F14" s="149">
        <f t="shared" si="0"/>
        <v>0.85083004966901865</v>
      </c>
      <c r="G14" s="149">
        <f t="shared" si="0"/>
        <v>0.85314094362410409</v>
      </c>
      <c r="H14" s="150">
        <f t="shared" si="0"/>
        <v>0.85542770033609039</v>
      </c>
      <c r="I14" s="151">
        <f t="shared" si="0"/>
        <v>0.85769034564406077</v>
      </c>
      <c r="J14" s="149">
        <f t="shared" si="0"/>
        <v>0.85992890991123094</v>
      </c>
      <c r="K14" s="152">
        <f t="shared" si="0"/>
        <v>0.8621434279679645</v>
      </c>
      <c r="N14" s="136" t="s">
        <v>63</v>
      </c>
      <c r="O14" s="172">
        <f>NORMSDIST(3)-NORMSDIST(-3)</f>
        <v>0.99730020393673979</v>
      </c>
    </row>
    <row r="15" spans="1:15" x14ac:dyDescent="0.2">
      <c r="A15" s="139">
        <v>1.1000000000000001</v>
      </c>
      <c r="B15" s="148">
        <f t="shared" si="1"/>
        <v>0.86433393905361733</v>
      </c>
      <c r="C15" s="149">
        <f t="shared" si="0"/>
        <v>0.86650048675725277</v>
      </c>
      <c r="D15" s="150">
        <f t="shared" si="0"/>
        <v>0.86864311895726931</v>
      </c>
      <c r="E15" s="151">
        <f t="shared" si="0"/>
        <v>0.8707618877599822</v>
      </c>
      <c r="F15" s="149">
        <f t="shared" si="0"/>
        <v>0.87285684943720176</v>
      </c>
      <c r="G15" s="149">
        <f t="shared" si="0"/>
        <v>0.87492806436284987</v>
      </c>
      <c r="H15" s="150">
        <f t="shared" si="0"/>
        <v>0.87697559694865668</v>
      </c>
      <c r="I15" s="151">
        <f t="shared" si="0"/>
        <v>0.87899951557898182</v>
      </c>
      <c r="J15" s="149">
        <f t="shared" si="0"/>
        <v>0.88099989254479938</v>
      </c>
      <c r="K15" s="152">
        <f t="shared" si="0"/>
        <v>0.88297680397689127</v>
      </c>
      <c r="M15" s="173"/>
      <c r="N15" s="154" t="s">
        <v>64</v>
      </c>
      <c r="O15" s="174">
        <f>NORMSDIST(2)-NORMSDIST(-2)</f>
        <v>0.95449973610364158</v>
      </c>
    </row>
    <row r="16" spans="1:15" ht="13.5" thickBot="1" x14ac:dyDescent="0.25">
      <c r="A16" s="139">
        <v>1.2</v>
      </c>
      <c r="B16" s="148">
        <f t="shared" si="1"/>
        <v>0.88493032977829178</v>
      </c>
      <c r="C16" s="149">
        <f t="shared" si="0"/>
        <v>0.88686055355602278</v>
      </c>
      <c r="D16" s="150">
        <f t="shared" si="0"/>
        <v>0.88876756255216538</v>
      </c>
      <c r="E16" s="151">
        <f t="shared" si="0"/>
        <v>0.89065144757430814</v>
      </c>
      <c r="F16" s="149">
        <f t="shared" si="0"/>
        <v>0.89251230292541306</v>
      </c>
      <c r="G16" s="149">
        <f t="shared" si="0"/>
        <v>0.89435022633314476</v>
      </c>
      <c r="H16" s="150">
        <f t="shared" si="0"/>
        <v>0.89616531887869966</v>
      </c>
      <c r="I16" s="151">
        <f t="shared" si="0"/>
        <v>0.89795768492518091</v>
      </c>
      <c r="J16" s="149">
        <f t="shared" si="0"/>
        <v>0.89972743204555794</v>
      </c>
      <c r="K16" s="152">
        <f t="shared" si="0"/>
        <v>0.90147467095025213</v>
      </c>
      <c r="N16" s="145" t="s">
        <v>65</v>
      </c>
      <c r="O16" s="175">
        <f>NORMSDIST(1)-NORMSDIST(-1)</f>
        <v>0.68268949213708607</v>
      </c>
    </row>
    <row r="17" spans="1:14" x14ac:dyDescent="0.2">
      <c r="A17" s="139">
        <v>1.3</v>
      </c>
      <c r="B17" s="148">
        <f t="shared" si="1"/>
        <v>0.9031995154143897</v>
      </c>
      <c r="C17" s="149">
        <f t="shared" si="0"/>
        <v>0.90490208220476098</v>
      </c>
      <c r="D17" s="150">
        <f t="shared" si="0"/>
        <v>0.90658249100652821</v>
      </c>
      <c r="E17" s="151">
        <f t="shared" si="0"/>
        <v>0.90824086434971918</v>
      </c>
      <c r="F17" s="149">
        <f t="shared" si="0"/>
        <v>0.90987732753554751</v>
      </c>
      <c r="G17" s="149">
        <f t="shared" si="0"/>
        <v>0.91149200856259804</v>
      </c>
      <c r="H17" s="150">
        <f t="shared" si="0"/>
        <v>0.91308503805291497</v>
      </c>
      <c r="I17" s="151">
        <f t="shared" si="0"/>
        <v>0.91465654917803307</v>
      </c>
      <c r="J17" s="149">
        <f t="shared" si="0"/>
        <v>0.91620667758498575</v>
      </c>
      <c r="K17" s="152">
        <f t="shared" si="0"/>
        <v>0.91773556132233114</v>
      </c>
    </row>
    <row r="18" spans="1:14" x14ac:dyDescent="0.2">
      <c r="A18" s="139">
        <v>1.4</v>
      </c>
      <c r="B18" s="148">
        <f t="shared" si="1"/>
        <v>0.91924334076622893</v>
      </c>
      <c r="C18" s="149">
        <f t="shared" si="0"/>
        <v>0.92073015854660756</v>
      </c>
      <c r="D18" s="150">
        <f t="shared" si="0"/>
        <v>0.92219615947345368</v>
      </c>
      <c r="E18" s="151">
        <f t="shared" si="0"/>
        <v>0.92364149046326083</v>
      </c>
      <c r="F18" s="149">
        <f t="shared" si="0"/>
        <v>0.92506630046567295</v>
      </c>
      <c r="G18" s="149">
        <f t="shared" si="0"/>
        <v>0.9264707403903516</v>
      </c>
      <c r="H18" s="150">
        <f t="shared" si="0"/>
        <v>0.92785496303410619</v>
      </c>
      <c r="I18" s="151">
        <f t="shared" si="0"/>
        <v>0.92921912300831444</v>
      </c>
      <c r="J18" s="149">
        <f t="shared" si="0"/>
        <v>0.93056337666666833</v>
      </c>
      <c r="K18" s="152">
        <f t="shared" si="0"/>
        <v>0.93188788203327455</v>
      </c>
      <c r="N18" s="176"/>
    </row>
    <row r="19" spans="1:14" x14ac:dyDescent="0.2">
      <c r="A19" s="156">
        <v>1.5</v>
      </c>
      <c r="B19" s="157">
        <f t="shared" si="1"/>
        <v>0.93319279873114191</v>
      </c>
      <c r="C19" s="158">
        <f t="shared" si="0"/>
        <v>0.93447828791108356</v>
      </c>
      <c r="D19" s="159">
        <f t="shared" si="0"/>
        <v>0.93574451218106425</v>
      </c>
      <c r="E19" s="160">
        <f t="shared" si="0"/>
        <v>0.93699163553602161</v>
      </c>
      <c r="F19" s="158">
        <f t="shared" si="0"/>
        <v>0.93821982328818809</v>
      </c>
      <c r="G19" s="158">
        <f t="shared" si="0"/>
        <v>0.93942924199794098</v>
      </c>
      <c r="H19" s="159">
        <f t="shared" si="0"/>
        <v>0.94062005940520699</v>
      </c>
      <c r="I19" s="160">
        <f t="shared" si="0"/>
        <v>0.94179244436144693</v>
      </c>
      <c r="J19" s="158">
        <f t="shared" si="0"/>
        <v>0.94294656676224586</v>
      </c>
      <c r="K19" s="161">
        <f t="shared" si="0"/>
        <v>0.94408259748053058</v>
      </c>
    </row>
    <row r="20" spans="1:14" x14ac:dyDescent="0.2">
      <c r="A20" s="139">
        <v>1.6</v>
      </c>
      <c r="B20" s="148">
        <f t="shared" si="1"/>
        <v>0.94520070830044201</v>
      </c>
      <c r="C20" s="149">
        <f t="shared" si="1"/>
        <v>0.94630107185188028</v>
      </c>
      <c r="D20" s="150">
        <f t="shared" si="1"/>
        <v>0.94738386154574794</v>
      </c>
      <c r="E20" s="151">
        <f t="shared" si="1"/>
        <v>0.94844925150991066</v>
      </c>
      <c r="F20" s="149">
        <f t="shared" si="1"/>
        <v>0.94949741652589625</v>
      </c>
      <c r="G20" s="149">
        <f t="shared" si="1"/>
        <v>0.9505285319663519</v>
      </c>
      <c r="H20" s="150">
        <f t="shared" si="1"/>
        <v>0.95154277373327723</v>
      </c>
      <c r="I20" s="151">
        <f t="shared" si="1"/>
        <v>0.95254031819705265</v>
      </c>
      <c r="J20" s="149">
        <f t="shared" si="1"/>
        <v>0.95352134213628004</v>
      </c>
      <c r="K20" s="152">
        <f t="shared" si="1"/>
        <v>0.95448602267845017</v>
      </c>
    </row>
    <row r="21" spans="1:14" x14ac:dyDescent="0.2">
      <c r="A21" s="139">
        <v>1.7</v>
      </c>
      <c r="B21" s="148">
        <f t="shared" si="1"/>
        <v>0.95543453724145699</v>
      </c>
      <c r="C21" s="149">
        <f t="shared" si="1"/>
        <v>0.95636706347596812</v>
      </c>
      <c r="D21" s="150">
        <f t="shared" si="1"/>
        <v>0.95728377920867114</v>
      </c>
      <c r="E21" s="151">
        <f t="shared" si="1"/>
        <v>0.9581848623864051</v>
      </c>
      <c r="F21" s="149">
        <f t="shared" si="1"/>
        <v>0.95907049102119268</v>
      </c>
      <c r="G21" s="149">
        <f t="shared" si="1"/>
        <v>0.95994084313618289</v>
      </c>
      <c r="H21" s="150">
        <f t="shared" si="1"/>
        <v>0.96079609671251731</v>
      </c>
      <c r="I21" s="151">
        <f t="shared" si="1"/>
        <v>0.96163642963712881</v>
      </c>
      <c r="J21" s="149">
        <f t="shared" si="1"/>
        <v>0.96246201965148326</v>
      </c>
      <c r="K21" s="152">
        <f t="shared" si="1"/>
        <v>0.9632730443012737</v>
      </c>
    </row>
    <row r="22" spans="1:14" x14ac:dyDescent="0.2">
      <c r="A22" s="139">
        <v>1.8</v>
      </c>
      <c r="B22" s="148">
        <f t="shared" si="1"/>
        <v>0.96406968088707423</v>
      </c>
      <c r="C22" s="149">
        <f t="shared" si="1"/>
        <v>0.9648521064159612</v>
      </c>
      <c r="D22" s="150">
        <f t="shared" si="1"/>
        <v>0.96562049755411006</v>
      </c>
      <c r="E22" s="151">
        <f t="shared" si="1"/>
        <v>0.96637503058037166</v>
      </c>
      <c r="F22" s="149">
        <f t="shared" si="1"/>
        <v>0.96711588134083615</v>
      </c>
      <c r="G22" s="149">
        <f t="shared" si="1"/>
        <v>0.96784322520438626</v>
      </c>
      <c r="H22" s="150">
        <f t="shared" si="1"/>
        <v>0.96855723701924734</v>
      </c>
      <c r="I22" s="151">
        <f t="shared" si="1"/>
        <v>0.96925809107053407</v>
      </c>
      <c r="J22" s="149">
        <f t="shared" si="1"/>
        <v>0.96994596103880026</v>
      </c>
      <c r="K22" s="152">
        <f t="shared" si="1"/>
        <v>0.9706210199595906</v>
      </c>
    </row>
    <row r="23" spans="1:14" x14ac:dyDescent="0.2">
      <c r="A23" s="164">
        <v>1.9</v>
      </c>
      <c r="B23" s="165">
        <f t="shared" si="1"/>
        <v>0.97128344018399815</v>
      </c>
      <c r="C23" s="166">
        <f t="shared" si="1"/>
        <v>0.97193339334022744</v>
      </c>
      <c r="D23" s="167">
        <f t="shared" si="1"/>
        <v>0.9725710502961632</v>
      </c>
      <c r="E23" s="168">
        <f t="shared" si="1"/>
        <v>0.97319658112294505</v>
      </c>
      <c r="F23" s="166">
        <f t="shared" si="1"/>
        <v>0.97381015505954727</v>
      </c>
      <c r="G23" s="166">
        <f t="shared" si="1"/>
        <v>0.97441194047836144</v>
      </c>
      <c r="H23" s="167">
        <f t="shared" si="1"/>
        <v>0.97500210485177952</v>
      </c>
      <c r="I23" s="168">
        <f t="shared" si="1"/>
        <v>0.97558081471977742</v>
      </c>
      <c r="J23" s="166">
        <f t="shared" si="1"/>
        <v>0.97614823565849151</v>
      </c>
      <c r="K23" s="169">
        <f t="shared" si="1"/>
        <v>0.97670453224978815</v>
      </c>
    </row>
    <row r="24" spans="1:14" x14ac:dyDescent="0.2">
      <c r="A24" s="139">
        <v>2</v>
      </c>
      <c r="B24" s="148">
        <f t="shared" si="1"/>
        <v>0.97724986805182079</v>
      </c>
      <c r="C24" s="149">
        <f t="shared" si="1"/>
        <v>0.97778440557056856</v>
      </c>
      <c r="D24" s="150">
        <f t="shared" si="1"/>
        <v>0.97830830623235321</v>
      </c>
      <c r="E24" s="151">
        <f t="shared" si="1"/>
        <v>0.97882173035732778</v>
      </c>
      <c r="F24" s="149">
        <f t="shared" si="1"/>
        <v>0.97932483713392993</v>
      </c>
      <c r="G24" s="149">
        <f t="shared" si="1"/>
        <v>0.97981778459429558</v>
      </c>
      <c r="H24" s="150">
        <f t="shared" si="1"/>
        <v>0.98030072959062309</v>
      </c>
      <c r="I24" s="151">
        <f t="shared" si="1"/>
        <v>0.98077382777248268</v>
      </c>
      <c r="J24" s="149">
        <f t="shared" si="1"/>
        <v>0.98123723356506221</v>
      </c>
      <c r="K24" s="152">
        <f t="shared" si="1"/>
        <v>0.98169110014834104</v>
      </c>
    </row>
    <row r="25" spans="1:14" x14ac:dyDescent="0.2">
      <c r="A25" s="139">
        <v>2.1</v>
      </c>
      <c r="B25" s="148">
        <f t="shared" si="1"/>
        <v>0.98213557943718344</v>
      </c>
      <c r="C25" s="149">
        <f t="shared" si="1"/>
        <v>0.98257082206234292</v>
      </c>
      <c r="D25" s="150">
        <f t="shared" si="1"/>
        <v>0.98299697735236724</v>
      </c>
      <c r="E25" s="151">
        <f t="shared" si="1"/>
        <v>0.98341419331639501</v>
      </c>
      <c r="F25" s="149">
        <f t="shared" si="1"/>
        <v>0.98382261662783388</v>
      </c>
      <c r="G25" s="149">
        <f t="shared" si="1"/>
        <v>0.98422239260890954</v>
      </c>
      <c r="H25" s="150">
        <f t="shared" si="1"/>
        <v>0.98461366521607452</v>
      </c>
      <c r="I25" s="151">
        <f t="shared" si="1"/>
        <v>0.98499657702626775</v>
      </c>
      <c r="J25" s="149">
        <f t="shared" si="1"/>
        <v>0.98537126922401075</v>
      </c>
      <c r="K25" s="152">
        <f t="shared" si="1"/>
        <v>0.98573788158933118</v>
      </c>
    </row>
    <row r="26" spans="1:14" x14ac:dyDescent="0.2">
      <c r="A26" s="139">
        <v>2.2000000000000002</v>
      </c>
      <c r="B26" s="148">
        <f t="shared" si="1"/>
        <v>0.98609655248650141</v>
      </c>
      <c r="C26" s="149">
        <f t="shared" si="1"/>
        <v>0.98644741885358</v>
      </c>
      <c r="D26" s="150">
        <f t="shared" si="1"/>
        <v>0.98679061619274377</v>
      </c>
      <c r="E26" s="151">
        <f t="shared" si="1"/>
        <v>0.98712627856139801</v>
      </c>
      <c r="F26" s="149">
        <f t="shared" si="1"/>
        <v>0.98745453856405341</v>
      </c>
      <c r="G26" s="149">
        <f t="shared" si="1"/>
        <v>0.98777552734495533</v>
      </c>
      <c r="H26" s="150">
        <f t="shared" si="1"/>
        <v>0.98808937458145296</v>
      </c>
      <c r="I26" s="151">
        <f t="shared" si="1"/>
        <v>0.98839620847809651</v>
      </c>
      <c r="J26" s="149">
        <f t="shared" si="1"/>
        <v>0.9886961557614472</v>
      </c>
      <c r="K26" s="152">
        <f t="shared" si="1"/>
        <v>0.98898934167558861</v>
      </c>
    </row>
    <row r="27" spans="1:14" x14ac:dyDescent="0.2">
      <c r="A27" s="139">
        <v>2.2999999999999998</v>
      </c>
      <c r="B27" s="148">
        <f t="shared" si="1"/>
        <v>0.98927588997832416</v>
      </c>
      <c r="C27" s="149">
        <f t="shared" si="1"/>
        <v>0.98955592293804895</v>
      </c>
      <c r="D27" s="150">
        <f t="shared" si="1"/>
        <v>0.98982956133128031</v>
      </c>
      <c r="E27" s="151">
        <f t="shared" si="1"/>
        <v>0.99009692444083575</v>
      </c>
      <c r="F27" s="149">
        <f t="shared" si="1"/>
        <v>0.99035813005464168</v>
      </c>
      <c r="G27" s="149">
        <f t="shared" si="1"/>
        <v>0.99061329446516144</v>
      </c>
      <c r="H27" s="150">
        <f t="shared" si="1"/>
        <v>0.99086253246942735</v>
      </c>
      <c r="I27" s="151">
        <f t="shared" si="1"/>
        <v>0.99110595736966323</v>
      </c>
      <c r="J27" s="149">
        <f t="shared" si="1"/>
        <v>0.99134368097448344</v>
      </c>
      <c r="K27" s="152">
        <f t="shared" si="1"/>
        <v>0.99157581360065428</v>
      </c>
    </row>
    <row r="28" spans="1:14" x14ac:dyDescent="0.2">
      <c r="A28" s="139">
        <v>2.4</v>
      </c>
      <c r="B28" s="148">
        <f t="shared" si="1"/>
        <v>0.99180246407540384</v>
      </c>
      <c r="C28" s="149">
        <f t="shared" si="1"/>
        <v>0.99202373973926627</v>
      </c>
      <c r="D28" s="150">
        <f t="shared" si="1"/>
        <v>0.99223974644944635</v>
      </c>
      <c r="E28" s="151">
        <f t="shared" si="1"/>
        <v>0.99245058858369084</v>
      </c>
      <c r="F28" s="149">
        <f t="shared" si="1"/>
        <v>0.99265636904465171</v>
      </c>
      <c r="G28" s="149">
        <f t="shared" si="1"/>
        <v>0.99285718926472855</v>
      </c>
      <c r="H28" s="150">
        <f t="shared" si="1"/>
        <v>0.99305314921137566</v>
      </c>
      <c r="I28" s="151">
        <f t="shared" si="1"/>
        <v>0.99324434739285938</v>
      </c>
      <c r="J28" s="149">
        <f t="shared" si="1"/>
        <v>0.99343088086445319</v>
      </c>
      <c r="K28" s="152">
        <f t="shared" si="1"/>
        <v>0.99361284523505677</v>
      </c>
    </row>
    <row r="29" spans="1:14" x14ac:dyDescent="0.2">
      <c r="A29" s="156">
        <v>2.5</v>
      </c>
      <c r="B29" s="157">
        <f t="shared" si="1"/>
        <v>0.99379033467422384</v>
      </c>
      <c r="C29" s="158">
        <f t="shared" si="1"/>
        <v>0.9939634419195873</v>
      </c>
      <c r="D29" s="159">
        <f t="shared" si="1"/>
        <v>0.99413225828466745</v>
      </c>
      <c r="E29" s="160">
        <f t="shared" si="1"/>
        <v>0.99429687366704933</v>
      </c>
      <c r="F29" s="158">
        <f t="shared" si="1"/>
        <v>0.99445737655691735</v>
      </c>
      <c r="G29" s="158">
        <f t="shared" si="1"/>
        <v>0.99461385404593328</v>
      </c>
      <c r="H29" s="159">
        <f t="shared" si="1"/>
        <v>0.99476639183644422</v>
      </c>
      <c r="I29" s="160">
        <f t="shared" si="1"/>
        <v>0.994915074251009</v>
      </c>
      <c r="J29" s="158">
        <f t="shared" si="1"/>
        <v>0.99505998424222941</v>
      </c>
      <c r="K29" s="161">
        <f t="shared" si="1"/>
        <v>0.99520120340287377</v>
      </c>
    </row>
    <row r="30" spans="1:14" x14ac:dyDescent="0.2">
      <c r="A30" s="139">
        <v>2.6</v>
      </c>
      <c r="B30" s="148">
        <f t="shared" si="1"/>
        <v>0.99533881197628127</v>
      </c>
      <c r="C30" s="149">
        <f t="shared" si="1"/>
        <v>0.99547288886703267</v>
      </c>
      <c r="D30" s="150">
        <f t="shared" si="1"/>
        <v>0.99560351165187866</v>
      </c>
      <c r="E30" s="151">
        <f t="shared" si="1"/>
        <v>0.9957307565909107</v>
      </c>
      <c r="F30" s="149">
        <f t="shared" si="1"/>
        <v>0.99585469863896392</v>
      </c>
      <c r="G30" s="149">
        <f t="shared" si="1"/>
        <v>0.99597541145724167</v>
      </c>
      <c r="H30" s="150">
        <f t="shared" si="1"/>
        <v>0.99609296742514719</v>
      </c>
      <c r="I30" s="151">
        <f t="shared" si="1"/>
        <v>0.99620743765231456</v>
      </c>
      <c r="J30" s="149">
        <f t="shared" si="1"/>
        <v>0.99631889199082502</v>
      </c>
      <c r="K30" s="152">
        <f t="shared" si="1"/>
        <v>0.99642739904760025</v>
      </c>
    </row>
    <row r="31" spans="1:14" x14ac:dyDescent="0.2">
      <c r="A31" s="139">
        <v>2.7</v>
      </c>
      <c r="B31" s="148">
        <f t="shared" si="1"/>
        <v>0.99653302619695938</v>
      </c>
      <c r="C31" s="149">
        <f t="shared" si="1"/>
        <v>0.9966358395933308</v>
      </c>
      <c r="D31" s="150">
        <f t="shared" si="1"/>
        <v>0.99673590418410873</v>
      </c>
      <c r="E31" s="151">
        <f t="shared" si="1"/>
        <v>0.99683328372264224</v>
      </c>
      <c r="F31" s="149">
        <f t="shared" si="1"/>
        <v>0.99692804078134956</v>
      </c>
      <c r="G31" s="149">
        <f t="shared" si="1"/>
        <v>0.99702023676494544</v>
      </c>
      <c r="H31" s="150">
        <f t="shared" si="1"/>
        <v>0.99710993192377384</v>
      </c>
      <c r="I31" s="151">
        <f t="shared" si="1"/>
        <v>0.99719718536723501</v>
      </c>
      <c r="J31" s="149">
        <f t="shared" si="1"/>
        <v>0.99728205507729872</v>
      </c>
      <c r="K31" s="152">
        <f t="shared" si="1"/>
        <v>0.99736459792209509</v>
      </c>
    </row>
    <row r="32" spans="1:14" x14ac:dyDescent="0.2">
      <c r="A32" s="139">
        <v>2.8</v>
      </c>
      <c r="B32" s="148">
        <f t="shared" si="1"/>
        <v>0.99744486966957202</v>
      </c>
      <c r="C32" s="149">
        <f t="shared" si="1"/>
        <v>0.99752292500121409</v>
      </c>
      <c r="D32" s="150">
        <f t="shared" si="1"/>
        <v>0.9975988175258107</v>
      </c>
      <c r="E32" s="151">
        <f t="shared" si="1"/>
        <v>0.9976725997932685</v>
      </c>
      <c r="F32" s="149">
        <f t="shared" si="1"/>
        <v>0.99774432330845764</v>
      </c>
      <c r="G32" s="149">
        <f t="shared" si="1"/>
        <v>0.99781403854508677</v>
      </c>
      <c r="H32" s="150">
        <f t="shared" si="1"/>
        <v>0.99788179495959539</v>
      </c>
      <c r="I32" s="151">
        <f t="shared" si="1"/>
        <v>0.99794764100506028</v>
      </c>
      <c r="J32" s="149">
        <f t="shared" si="1"/>
        <v>0.99801162414510569</v>
      </c>
      <c r="K32" s="152">
        <f t="shared" si="1"/>
        <v>0.99807379086781212</v>
      </c>
    </row>
    <row r="33" spans="1:11" x14ac:dyDescent="0.2">
      <c r="A33" s="164">
        <v>2.9</v>
      </c>
      <c r="B33" s="165">
        <f t="shared" si="1"/>
        <v>0.99813418669961596</v>
      </c>
      <c r="C33" s="166">
        <f t="shared" si="1"/>
        <v>0.99819285621919351</v>
      </c>
      <c r="D33" s="167">
        <f t="shared" si="1"/>
        <v>0.99824984307132392</v>
      </c>
      <c r="E33" s="168">
        <f t="shared" si="1"/>
        <v>0.99830518998072271</v>
      </c>
      <c r="F33" s="166">
        <f t="shared" si="1"/>
        <v>0.99835893876584303</v>
      </c>
      <c r="G33" s="166">
        <f t="shared" si="1"/>
        <v>0.99841113035263518</v>
      </c>
      <c r="H33" s="167">
        <f t="shared" si="1"/>
        <v>0.99846180478826196</v>
      </c>
      <c r="I33" s="168">
        <f t="shared" si="1"/>
        <v>0.99851100125476255</v>
      </c>
      <c r="J33" s="166">
        <f t="shared" si="1"/>
        <v>0.99855875808266004</v>
      </c>
      <c r="K33" s="169">
        <f t="shared" si="1"/>
        <v>0.9986051127645077</v>
      </c>
    </row>
    <row r="34" spans="1:11" x14ac:dyDescent="0.2">
      <c r="A34" s="139">
        <v>3</v>
      </c>
      <c r="B34" s="148">
        <f t="shared" si="1"/>
        <v>0.9986501019683699</v>
      </c>
      <c r="C34" s="149">
        <f t="shared" si="1"/>
        <v>0.99869376155123057</v>
      </c>
      <c r="D34" s="150">
        <f t="shared" si="1"/>
        <v>0.99873612657232769</v>
      </c>
      <c r="E34" s="151">
        <f t="shared" si="1"/>
        <v>0.99877723130640772</v>
      </c>
      <c r="F34" s="149">
        <f t="shared" si="1"/>
        <v>0.9988171092568956</v>
      </c>
      <c r="G34" s="149">
        <f t="shared" si="1"/>
        <v>0.99885579316897732</v>
      </c>
      <c r="H34" s="150">
        <f t="shared" si="1"/>
        <v>0.99889331504259071</v>
      </c>
      <c r="I34" s="151">
        <f t="shared" si="1"/>
        <v>0.99892970614532106</v>
      </c>
      <c r="J34" s="149">
        <f t="shared" si="1"/>
        <v>0.99896499702519714</v>
      </c>
      <c r="K34" s="152">
        <f t="shared" si="1"/>
        <v>0.99899921752338594</v>
      </c>
    </row>
    <row r="35" spans="1:11" x14ac:dyDescent="0.2">
      <c r="A35" s="139">
        <v>3.1</v>
      </c>
      <c r="B35" s="148">
        <f t="shared" si="1"/>
        <v>0.99903239678678168</v>
      </c>
      <c r="C35" s="149">
        <f t="shared" si="1"/>
        <v>0.99906456328048587</v>
      </c>
      <c r="D35" s="150">
        <f t="shared" si="1"/>
        <v>0.99909574480017771</v>
      </c>
      <c r="E35" s="151">
        <f t="shared" si="1"/>
        <v>0.99912596848436841</v>
      </c>
      <c r="F35" s="149">
        <f t="shared" si="1"/>
        <v>0.99915526082654138</v>
      </c>
      <c r="G35" s="149">
        <f t="shared" si="1"/>
        <v>0.99918364768717138</v>
      </c>
      <c r="H35" s="150">
        <f t="shared" si="1"/>
        <v>0.99921115430562446</v>
      </c>
      <c r="I35" s="151">
        <f t="shared" si="1"/>
        <v>0.99923780531193274</v>
      </c>
      <c r="J35" s="149">
        <f t="shared" si="1"/>
        <v>0.9992636247384461</v>
      </c>
      <c r="K35" s="152">
        <f t="shared" si="1"/>
        <v>0.99928863603135465</v>
      </c>
    </row>
    <row r="36" spans="1:11" x14ac:dyDescent="0.2">
      <c r="A36" s="139">
        <v>3.2</v>
      </c>
      <c r="B36" s="148">
        <f t="shared" si="1"/>
        <v>0.99931286206208414</v>
      </c>
      <c r="C36" s="149">
        <f t="shared" si="1"/>
        <v>0.99933632513856008</v>
      </c>
      <c r="D36" s="150">
        <f t="shared" si="1"/>
        <v>0.99935904701633993</v>
      </c>
      <c r="E36" s="151">
        <f t="shared" si="1"/>
        <v>0.99938104890961321</v>
      </c>
      <c r="F36" s="149">
        <f t="shared" si="1"/>
        <v>0.99940235150206558</v>
      </c>
      <c r="G36" s="149">
        <f t="shared" si="1"/>
        <v>0.99942297495760923</v>
      </c>
      <c r="H36" s="184">
        <f t="shared" si="1"/>
        <v>0.99944293893097536</v>
      </c>
      <c r="I36" s="151">
        <f t="shared" si="1"/>
        <v>0.99946226257817028</v>
      </c>
      <c r="J36" s="149">
        <f t="shared" si="1"/>
        <v>0.99948096456679303</v>
      </c>
      <c r="K36" s="152">
        <f t="shared" si="1"/>
        <v>0.99949906308621428</v>
      </c>
    </row>
    <row r="37" spans="1:11" x14ac:dyDescent="0.2">
      <c r="A37" s="139">
        <v>3.3</v>
      </c>
      <c r="B37" s="148">
        <f t="shared" ref="B37:K48" si="4">NORMDIST($A37+B$3,0,1,1)</f>
        <v>0.99951657585761622</v>
      </c>
      <c r="C37" s="149">
        <f t="shared" si="4"/>
        <v>0.99953352014389241</v>
      </c>
      <c r="D37" s="150">
        <f t="shared" si="4"/>
        <v>0.99954991275940785</v>
      </c>
      <c r="E37" s="151">
        <f t="shared" si="4"/>
        <v>0.99956577007961833</v>
      </c>
      <c r="F37" s="149">
        <f t="shared" si="4"/>
        <v>0.99958110805054967</v>
      </c>
      <c r="G37" s="149">
        <f t="shared" si="4"/>
        <v>0.99959594219813597</v>
      </c>
      <c r="H37" s="150">
        <f t="shared" si="4"/>
        <v>0.99961028763741799</v>
      </c>
      <c r="I37" s="151">
        <f t="shared" si="4"/>
        <v>0.99962415908159996</v>
      </c>
      <c r="J37" s="149">
        <f t="shared" si="4"/>
        <v>0.99963757085096694</v>
      </c>
      <c r="K37" s="152">
        <f t="shared" si="4"/>
        <v>0.99965053688166206</v>
      </c>
    </row>
    <row r="38" spans="1:11" x14ac:dyDescent="0.2">
      <c r="A38" s="139">
        <v>3.4</v>
      </c>
      <c r="B38" s="148">
        <f t="shared" si="4"/>
        <v>0.99966307073432314</v>
      </c>
      <c r="C38" s="149">
        <f t="shared" si="4"/>
        <v>0.99967518560258117</v>
      </c>
      <c r="D38" s="150">
        <f t="shared" si="4"/>
        <v>0.99968689432141877</v>
      </c>
      <c r="E38" s="151">
        <f t="shared" si="4"/>
        <v>0.99969820937539133</v>
      </c>
      <c r="F38" s="149">
        <f t="shared" si="4"/>
        <v>0.9997091429067092</v>
      </c>
      <c r="G38" s="149">
        <f t="shared" si="4"/>
        <v>0.99971970672318378</v>
      </c>
      <c r="H38" s="150">
        <f t="shared" si="4"/>
        <v>0.99972991230603647</v>
      </c>
      <c r="I38" s="151">
        <f t="shared" si="4"/>
        <v>0.99973977081757248</v>
      </c>
      <c r="J38" s="149">
        <f t="shared" si="4"/>
        <v>0.99974929310871952</v>
      </c>
      <c r="K38" s="152">
        <f t="shared" si="4"/>
        <v>0.99975848972643211</v>
      </c>
    </row>
    <row r="39" spans="1:11" x14ac:dyDescent="0.2">
      <c r="A39" s="156">
        <v>3.5</v>
      </c>
      <c r="B39" s="157">
        <f t="shared" si="4"/>
        <v>0.99976737092096446</v>
      </c>
      <c r="C39" s="158">
        <f t="shared" si="4"/>
        <v>0.99977594665300895</v>
      </c>
      <c r="D39" s="159">
        <f t="shared" si="4"/>
        <v>0.99978422660070532</v>
      </c>
      <c r="E39" s="160">
        <f t="shared" si="4"/>
        <v>0.99979222016651936</v>
      </c>
      <c r="F39" s="158">
        <f t="shared" si="4"/>
        <v>0.99979993648399268</v>
      </c>
      <c r="G39" s="158">
        <f t="shared" si="4"/>
        <v>0.99980738442436434</v>
      </c>
      <c r="H39" s="159">
        <f t="shared" si="4"/>
        <v>0.99981457260306672</v>
      </c>
      <c r="I39" s="160">
        <f t="shared" si="4"/>
        <v>0.99982150938609515</v>
      </c>
      <c r="J39" s="158">
        <f t="shared" si="4"/>
        <v>0.99982820289625407</v>
      </c>
      <c r="K39" s="161">
        <f t="shared" si="4"/>
        <v>0.99983466101927987</v>
      </c>
    </row>
    <row r="40" spans="1:11" x14ac:dyDescent="0.2">
      <c r="A40" s="139">
        <v>3.6</v>
      </c>
      <c r="B40" s="148">
        <f t="shared" si="4"/>
        <v>0.99984089140984245</v>
      </c>
      <c r="C40" s="149">
        <f t="shared" si="4"/>
        <v>0.99984690149742628</v>
      </c>
      <c r="D40" s="150">
        <f t="shared" si="4"/>
        <v>0.99985269849209257</v>
      </c>
      <c r="E40" s="151">
        <f t="shared" si="4"/>
        <v>0.99985828939012422</v>
      </c>
      <c r="F40" s="149">
        <f t="shared" si="4"/>
        <v>0.99986368097955425</v>
      </c>
      <c r="G40" s="149">
        <f t="shared" si="4"/>
        <v>0.99986887984557948</v>
      </c>
      <c r="H40" s="150">
        <f t="shared" si="4"/>
        <v>0.99987389237586155</v>
      </c>
      <c r="I40" s="151">
        <f t="shared" si="4"/>
        <v>0.9998787247657146</v>
      </c>
      <c r="J40" s="149">
        <f t="shared" si="4"/>
        <v>0.99988338302318458</v>
      </c>
      <c r="K40" s="152">
        <f t="shared" si="4"/>
        <v>0.99988787297401771</v>
      </c>
    </row>
    <row r="41" spans="1:11" x14ac:dyDescent="0.2">
      <c r="A41" s="139">
        <v>3.7</v>
      </c>
      <c r="B41" s="148">
        <f t="shared" si="4"/>
        <v>0.99989220026652259</v>
      </c>
      <c r="C41" s="149">
        <f t="shared" si="4"/>
        <v>0.99989637037632595</v>
      </c>
      <c r="D41" s="150">
        <f t="shared" si="4"/>
        <v>0.99990038861102404</v>
      </c>
      <c r="E41" s="151">
        <f t="shared" si="4"/>
        <v>0.9999042601147311</v>
      </c>
      <c r="F41" s="149">
        <f t="shared" si="4"/>
        <v>0.99990798987252594</v>
      </c>
      <c r="G41" s="149">
        <f t="shared" si="4"/>
        <v>0.99991158271479919</v>
      </c>
      <c r="H41" s="150">
        <f t="shared" si="4"/>
        <v>0.99991504332150205</v>
      </c>
      <c r="I41" s="151">
        <f t="shared" si="4"/>
        <v>0.99991837622629731</v>
      </c>
      <c r="J41" s="149">
        <f t="shared" si="4"/>
        <v>0.99992158582061641</v>
      </c>
      <c r="K41" s="152">
        <f t="shared" si="4"/>
        <v>0.99992467635762128</v>
      </c>
    </row>
    <row r="42" spans="1:11" x14ac:dyDescent="0.2">
      <c r="A42" s="139">
        <v>3.8</v>
      </c>
      <c r="B42" s="148">
        <f t="shared" si="4"/>
        <v>0.99992765195607491</v>
      </c>
      <c r="C42" s="149">
        <f t="shared" si="4"/>
        <v>0.99993051660412013</v>
      </c>
      <c r="D42" s="150">
        <f t="shared" si="4"/>
        <v>0.99993327416297029</v>
      </c>
      <c r="E42" s="151">
        <f t="shared" si="4"/>
        <v>0.99993592837051115</v>
      </c>
      <c r="F42" s="149">
        <f t="shared" si="4"/>
        <v>0.99993848284481679</v>
      </c>
      <c r="G42" s="149">
        <f t="shared" si="4"/>
        <v>0.99994094108758103</v>
      </c>
      <c r="H42" s="150">
        <f t="shared" si="4"/>
        <v>0.99994330648746577</v>
      </c>
      <c r="I42" s="151">
        <f t="shared" si="4"/>
        <v>0.99994558232336628</v>
      </c>
      <c r="J42" s="149">
        <f t="shared" si="4"/>
        <v>0.99994777176759819</v>
      </c>
      <c r="K42" s="152">
        <f t="shared" si="4"/>
        <v>0.9999498778890038</v>
      </c>
    </row>
    <row r="43" spans="1:11" x14ac:dyDescent="0.2">
      <c r="A43" s="164">
        <v>3.9</v>
      </c>
      <c r="B43" s="165">
        <f t="shared" si="4"/>
        <v>0.99995190365598241</v>
      </c>
      <c r="C43" s="166">
        <f t="shared" si="4"/>
        <v>0.99995385193944375</v>
      </c>
      <c r="D43" s="167">
        <f t="shared" si="4"/>
        <v>0.9999557255156879</v>
      </c>
      <c r="E43" s="168">
        <f t="shared" si="4"/>
        <v>0.99995752706921126</v>
      </c>
      <c r="F43" s="166">
        <f t="shared" si="4"/>
        <v>0.99995925919544149</v>
      </c>
      <c r="G43" s="166">
        <f t="shared" si="4"/>
        <v>0.99996092440340223</v>
      </c>
      <c r="H43" s="167">
        <f t="shared" si="4"/>
        <v>0.99996252511830896</v>
      </c>
      <c r="I43" s="168">
        <f t="shared" si="4"/>
        <v>0.99996406368409718</v>
      </c>
      <c r="J43" s="166">
        <f t="shared" si="4"/>
        <v>0.99996554236588497</v>
      </c>
      <c r="K43" s="169">
        <f t="shared" si="4"/>
        <v>0.99996696335237056</v>
      </c>
    </row>
    <row r="44" spans="1:11" x14ac:dyDescent="0.2">
      <c r="A44" s="139">
        <v>4</v>
      </c>
      <c r="B44" s="148">
        <f t="shared" si="4"/>
        <v>0.99996832875816688</v>
      </c>
      <c r="C44" s="149">
        <f t="shared" si="4"/>
        <v>0.99996964062607341</v>
      </c>
      <c r="D44" s="150">
        <f t="shared" si="4"/>
        <v>0.99997090092928809</v>
      </c>
      <c r="E44" s="151">
        <f t="shared" si="4"/>
        <v>0.99997211157355947</v>
      </c>
      <c r="F44" s="149">
        <f t="shared" si="4"/>
        <v>0.99997327439928052</v>
      </c>
      <c r="G44" s="149">
        <f t="shared" si="4"/>
        <v>0.99997439118352593</v>
      </c>
      <c r="H44" s="150">
        <f t="shared" si="4"/>
        <v>0.9999754636420336</v>
      </c>
      <c r="I44" s="151">
        <f t="shared" si="4"/>
        <v>0.99997649343113137</v>
      </c>
      <c r="J44" s="149">
        <f t="shared" si="4"/>
        <v>0.99997748214961146</v>
      </c>
      <c r="K44" s="152">
        <f t="shared" si="4"/>
        <v>0.99997843134055187</v>
      </c>
    </row>
    <row r="45" spans="1:11" x14ac:dyDescent="0.2">
      <c r="A45" s="139">
        <v>4.0999999999999996</v>
      </c>
      <c r="B45" s="148">
        <f t="shared" si="4"/>
        <v>0.99997934249308751</v>
      </c>
      <c r="C45" s="149">
        <f t="shared" si="4"/>
        <v>0.99998021704413176</v>
      </c>
      <c r="D45" s="150">
        <f t="shared" si="4"/>
        <v>0.99998105638004942</v>
      </c>
      <c r="E45" s="151">
        <f t="shared" si="4"/>
        <v>0.99998186183828186</v>
      </c>
      <c r="F45" s="149">
        <f t="shared" si="4"/>
        <v>0.99998263470892634</v>
      </c>
      <c r="G45" s="149">
        <f t="shared" si="4"/>
        <v>0.99998337623627032</v>
      </c>
      <c r="H45" s="150">
        <f t="shared" si="4"/>
        <v>0.9999840876202809</v>
      </c>
      <c r="I45" s="151">
        <f t="shared" si="4"/>
        <v>0.99998477001805197</v>
      </c>
      <c r="J45" s="149">
        <f t="shared" si="4"/>
        <v>0.99998542454520911</v>
      </c>
      <c r="K45" s="152">
        <f t="shared" si="4"/>
        <v>0.99998605227727311</v>
      </c>
    </row>
    <row r="46" spans="1:11" x14ac:dyDescent="0.2">
      <c r="A46" s="139">
        <v>4.2</v>
      </c>
      <c r="B46" s="148">
        <f t="shared" si="4"/>
        <v>0.9999866542509841</v>
      </c>
      <c r="C46" s="149">
        <f t="shared" si="4"/>
        <v>0.99998723146558621</v>
      </c>
      <c r="D46" s="150">
        <f t="shared" si="4"/>
        <v>0.99998778488407469</v>
      </c>
      <c r="E46" s="151">
        <f t="shared" si="4"/>
        <v>0.99998831543440525</v>
      </c>
      <c r="F46" s="149">
        <f t="shared" si="4"/>
        <v>0.99998882401066791</v>
      </c>
      <c r="G46" s="149">
        <f t="shared" si="4"/>
        <v>0.9999893114742251</v>
      </c>
      <c r="H46" s="150">
        <f t="shared" si="4"/>
        <v>0.99998977865481598</v>
      </c>
      <c r="I46" s="151">
        <f t="shared" si="4"/>
        <v>0.99999022635162704</v>
      </c>
      <c r="J46" s="149">
        <f t="shared" si="4"/>
        <v>0.99999065533432985</v>
      </c>
      <c r="K46" s="152">
        <f t="shared" si="4"/>
        <v>0.99999106634408719</v>
      </c>
    </row>
    <row r="47" spans="1:11" x14ac:dyDescent="0.2">
      <c r="A47" s="139">
        <v>4.3</v>
      </c>
      <c r="B47" s="148">
        <f t="shared" si="4"/>
        <v>0.99999146009452899</v>
      </c>
      <c r="C47" s="149">
        <f t="shared" si="4"/>
        <v>0.99999183727269725</v>
      </c>
      <c r="D47" s="150">
        <f t="shared" si="4"/>
        <v>0.99999219853996191</v>
      </c>
      <c r="E47" s="151">
        <f t="shared" si="4"/>
        <v>0.99999254453290864</v>
      </c>
      <c r="F47" s="149">
        <f t="shared" si="4"/>
        <v>0.99999287586419849</v>
      </c>
      <c r="G47" s="149">
        <f t="shared" si="4"/>
        <v>0.99999319312340063</v>
      </c>
      <c r="H47" s="150">
        <f t="shared" si="4"/>
        <v>0.99999349687779904</v>
      </c>
      <c r="I47" s="151">
        <f t="shared" si="4"/>
        <v>0.99999378767317315</v>
      </c>
      <c r="J47" s="149">
        <f t="shared" si="4"/>
        <v>0.99999406603455443</v>
      </c>
      <c r="K47" s="152">
        <f t="shared" si="4"/>
        <v>0.99999433246695812</v>
      </c>
    </row>
    <row r="48" spans="1:11" ht="13.5" thickBot="1" x14ac:dyDescent="0.25">
      <c r="A48" s="177">
        <v>4.4000000000000004</v>
      </c>
      <c r="B48" s="178">
        <f t="shared" si="4"/>
        <v>0.99999458745609227</v>
      </c>
      <c r="C48" s="179">
        <f t="shared" si="4"/>
        <v>0.99999483146904278</v>
      </c>
      <c r="D48" s="180">
        <f t="shared" si="4"/>
        <v>0.99999506495493751</v>
      </c>
      <c r="E48" s="181">
        <f t="shared" si="4"/>
        <v>0.99999528834558815</v>
      </c>
      <c r="F48" s="179">
        <f t="shared" si="4"/>
        <v>0.99999550205611143</v>
      </c>
      <c r="G48" s="179">
        <f t="shared" si="4"/>
        <v>0.99999570648553004</v>
      </c>
      <c r="H48" s="180">
        <f t="shared" si="4"/>
        <v>0.99999590201735333</v>
      </c>
      <c r="I48" s="181">
        <f t="shared" si="4"/>
        <v>0.9999960890201397</v>
      </c>
      <c r="J48" s="179">
        <f t="shared" si="4"/>
        <v>0.99999626784803952</v>
      </c>
      <c r="K48" s="163">
        <f t="shared" si="4"/>
        <v>0.99999643884132039</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Questions &amp; Data</vt:lpstr>
      <vt:lpstr>Network</vt:lpstr>
      <vt:lpstr>Gantt Chart</vt:lpstr>
      <vt:lpstr>Normal Dist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Dean H.</dc:creator>
  <cp:lastModifiedBy>Jensen, Dean H.</cp:lastModifiedBy>
  <dcterms:created xsi:type="dcterms:W3CDTF">2017-02-21T04:11:23Z</dcterms:created>
  <dcterms:modified xsi:type="dcterms:W3CDTF">2017-04-28T14:59:35Z</dcterms:modified>
</cp:coreProperties>
</file>