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505" windowHeight="8535" activeTab="3"/>
  </bookViews>
  <sheets>
    <sheet name="ProductionData" sheetId="1" r:id="rId1"/>
    <sheet name="np-Chart 6 ops" sheetId="2" r:id="rId2"/>
    <sheet name="Chart Data 6 ops" sheetId="3" r:id="rId3"/>
    <sheet name="np-Chart 4 ops" sheetId="4" r:id="rId4"/>
    <sheet name="Chart Data 4 op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<sst xmlns="http://schemas.openxmlformats.org/spreadsheetml/2006/main" count="36" uniqueCount="20">
  <si>
    <t>Operator</t>
  </si>
  <si>
    <t>Total</t>
  </si>
  <si>
    <t>Cumulative Average</t>
  </si>
  <si>
    <t>Cumulative Deficit</t>
  </si>
  <si>
    <t>Average</t>
  </si>
  <si>
    <t>Production Quota</t>
  </si>
  <si>
    <t>Cumulative Quota</t>
  </si>
  <si>
    <t>Production Total</t>
  </si>
  <si>
    <t>Cumulative Production</t>
  </si>
  <si>
    <t>UCL</t>
  </si>
  <si>
    <t>CL</t>
  </si>
  <si>
    <t>LCL</t>
  </si>
  <si>
    <t>Sample</t>
  </si>
  <si>
    <t>Defects</t>
  </si>
  <si>
    <t>Cumulative Defect Total</t>
  </si>
  <si>
    <t>Defect Total</t>
  </si>
  <si>
    <t>Defect Average</t>
  </si>
  <si>
    <t>Defect</t>
  </si>
  <si>
    <t>Week</t>
  </si>
  <si>
    <r>
      <t xml:space="preserve">Surplus / </t>
    </r>
    <r>
      <rPr>
        <sz val="10"/>
        <color indexed="10"/>
        <rFont val="Arial"/>
        <family val="2"/>
      </rPr>
      <t>(Shortfall)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</si>
</sst>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1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67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167" fontId="0" fillId="33" borderId="0" xfId="0" applyNumberForma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38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np-Chart for Defective Beads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975"/>
          <c:w val="0.95125"/>
          <c:h val="0.79475"/>
        </c:manualLayout>
      </c:layout>
      <c:lineChart>
        <c:grouping val="standard"/>
        <c:varyColors val="0"/>
        <c:ser>
          <c:idx val="1"/>
          <c:order val="0"/>
          <c:tx>
            <c:strRef>
              <c:f>'Chart Data 6 ops'!$B$1</c:f>
              <c:strCache>
                <c:ptCount val="1"/>
                <c:pt idx="0">
                  <c:v>Defects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'Chart Data 6 ops'!$A$2:$A$61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'Chart Data 6 ops'!$B$2:$B$61</c:f>
              <c:numCache>
                <c:ptCount val="60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  <c:pt idx="8">
                  <c:v>13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7</c:v>
                </c:pt>
                <c:pt idx="20">
                  <c:v>11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15</c:v>
                </c:pt>
                <c:pt idx="26">
                  <c:v>8</c:v>
                </c:pt>
                <c:pt idx="27">
                  <c:v>12</c:v>
                </c:pt>
                <c:pt idx="28">
                  <c:v>0</c:v>
                </c:pt>
                <c:pt idx="29">
                  <c:v>0</c:v>
                </c:pt>
                <c:pt idx="30">
                  <c:v>8</c:v>
                </c:pt>
                <c:pt idx="31">
                  <c:v>15</c:v>
                </c:pt>
                <c:pt idx="32">
                  <c:v>12</c:v>
                </c:pt>
                <c:pt idx="33">
                  <c:v>9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22</c:v>
                </c:pt>
                <c:pt idx="38">
                  <c:v>9</c:v>
                </c:pt>
                <c:pt idx="39">
                  <c:v>10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9</c:v>
                </c:pt>
                <c:pt idx="44">
                  <c:v>8</c:v>
                </c:pt>
                <c:pt idx="45">
                  <c:v>12</c:v>
                </c:pt>
                <c:pt idx="46">
                  <c:v>0</c:v>
                </c:pt>
                <c:pt idx="47">
                  <c:v>0</c:v>
                </c:pt>
                <c:pt idx="48">
                  <c:v>12</c:v>
                </c:pt>
                <c:pt idx="49">
                  <c:v>6</c:v>
                </c:pt>
                <c:pt idx="50">
                  <c:v>10</c:v>
                </c:pt>
                <c:pt idx="51">
                  <c:v>11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Data 6 ops'!$C$1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 6 ops'!$A$2:$A$61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'Chart Data 6 ops'!$C$2:$C$61</c:f>
              <c:numCache>
                <c:ptCount val="60"/>
                <c:pt idx="0">
                  <c:v>1.19651970284629</c:v>
                </c:pt>
                <c:pt idx="1">
                  <c:v>1.19651970284629</c:v>
                </c:pt>
                <c:pt idx="2">
                  <c:v>1.19651970284629</c:v>
                </c:pt>
                <c:pt idx="3">
                  <c:v>1.19651970284629</c:v>
                </c:pt>
                <c:pt idx="4">
                  <c:v>1.19651970284629</c:v>
                </c:pt>
                <c:pt idx="5">
                  <c:v>1.19651970284629</c:v>
                </c:pt>
                <c:pt idx="6">
                  <c:v>1.19651970284629</c:v>
                </c:pt>
                <c:pt idx="7">
                  <c:v>1.19651970284629</c:v>
                </c:pt>
                <c:pt idx="8">
                  <c:v>1.19651970284629</c:v>
                </c:pt>
                <c:pt idx="9">
                  <c:v>1.19651970284629</c:v>
                </c:pt>
                <c:pt idx="10">
                  <c:v>1.19651970284629</c:v>
                </c:pt>
                <c:pt idx="11">
                  <c:v>1.19651970284629</c:v>
                </c:pt>
                <c:pt idx="12">
                  <c:v>1.19651970284629</c:v>
                </c:pt>
                <c:pt idx="13">
                  <c:v>1.19651970284629</c:v>
                </c:pt>
                <c:pt idx="14">
                  <c:v>1.19651970284629</c:v>
                </c:pt>
                <c:pt idx="15">
                  <c:v>1.19651970284629</c:v>
                </c:pt>
                <c:pt idx="16">
                  <c:v>1.19651970284629</c:v>
                </c:pt>
                <c:pt idx="17">
                  <c:v>1.19651970284629</c:v>
                </c:pt>
                <c:pt idx="18">
                  <c:v>1.19651970284629</c:v>
                </c:pt>
                <c:pt idx="19">
                  <c:v>1.19651970284629</c:v>
                </c:pt>
                <c:pt idx="20">
                  <c:v>1.19651970284629</c:v>
                </c:pt>
                <c:pt idx="21">
                  <c:v>1.19651970284629</c:v>
                </c:pt>
                <c:pt idx="22">
                  <c:v>1.19651970284629</c:v>
                </c:pt>
                <c:pt idx="23">
                  <c:v>1.19651970284629</c:v>
                </c:pt>
                <c:pt idx="24">
                  <c:v>1.19651970284629</c:v>
                </c:pt>
                <c:pt idx="25">
                  <c:v>1.19651970284629</c:v>
                </c:pt>
                <c:pt idx="26">
                  <c:v>1.19651970284629</c:v>
                </c:pt>
                <c:pt idx="27">
                  <c:v>1.19651970284629</c:v>
                </c:pt>
                <c:pt idx="28">
                  <c:v>1.19651970284629</c:v>
                </c:pt>
                <c:pt idx="29">
                  <c:v>1.19651970284629</c:v>
                </c:pt>
                <c:pt idx="30">
                  <c:v>1.19651970284629</c:v>
                </c:pt>
                <c:pt idx="31">
                  <c:v>1.19651970284629</c:v>
                </c:pt>
                <c:pt idx="32">
                  <c:v>1.19651970284629</c:v>
                </c:pt>
                <c:pt idx="33">
                  <c:v>1.19651970284629</c:v>
                </c:pt>
                <c:pt idx="34">
                  <c:v>1.19651970284629</c:v>
                </c:pt>
                <c:pt idx="35">
                  <c:v>1.19651970284629</c:v>
                </c:pt>
                <c:pt idx="36">
                  <c:v>1.19651970284629</c:v>
                </c:pt>
                <c:pt idx="37">
                  <c:v>1.19651970284629</c:v>
                </c:pt>
                <c:pt idx="38">
                  <c:v>1.19651970284629</c:v>
                </c:pt>
                <c:pt idx="39">
                  <c:v>1.19651970284629</c:v>
                </c:pt>
                <c:pt idx="40">
                  <c:v>1.19651970284629</c:v>
                </c:pt>
                <c:pt idx="41">
                  <c:v>1.19651970284629</c:v>
                </c:pt>
                <c:pt idx="42">
                  <c:v>1.19651970284629</c:v>
                </c:pt>
                <c:pt idx="43">
                  <c:v>1.19651970284629</c:v>
                </c:pt>
                <c:pt idx="44">
                  <c:v>1.19651970284629</c:v>
                </c:pt>
                <c:pt idx="45">
                  <c:v>1.19651970284629</c:v>
                </c:pt>
                <c:pt idx="46">
                  <c:v>1.19651970284629</c:v>
                </c:pt>
                <c:pt idx="47">
                  <c:v>1.19651970284629</c:v>
                </c:pt>
                <c:pt idx="48">
                  <c:v>1.19651970284629</c:v>
                </c:pt>
                <c:pt idx="49">
                  <c:v>1.19651970284629</c:v>
                </c:pt>
                <c:pt idx="50">
                  <c:v>1.19651970284629</c:v>
                </c:pt>
                <c:pt idx="51">
                  <c:v>1.19651970284629</c:v>
                </c:pt>
                <c:pt idx="52">
                  <c:v>1.19651970284629</c:v>
                </c:pt>
                <c:pt idx="53">
                  <c:v>1.19651970284629</c:v>
                </c:pt>
                <c:pt idx="54">
                  <c:v>1.19651970284629</c:v>
                </c:pt>
                <c:pt idx="55">
                  <c:v>1.19651970284629</c:v>
                </c:pt>
                <c:pt idx="56">
                  <c:v>1.19651970284629</c:v>
                </c:pt>
                <c:pt idx="57">
                  <c:v>1.19651970284629</c:v>
                </c:pt>
                <c:pt idx="58">
                  <c:v>1.19651970284629</c:v>
                </c:pt>
                <c:pt idx="59">
                  <c:v>1.19651970284629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 6 ops'!$D$1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 6 ops'!$A$2:$A$61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'Chart Data 6 ops'!$D$2:$D$61</c:f>
              <c:numCache>
                <c:ptCount val="60"/>
                <c:pt idx="0">
                  <c:v>9.527777777777779</c:v>
                </c:pt>
                <c:pt idx="1">
                  <c:v>9.527777777777779</c:v>
                </c:pt>
                <c:pt idx="2">
                  <c:v>9.527777777777779</c:v>
                </c:pt>
                <c:pt idx="3">
                  <c:v>9.527777777777779</c:v>
                </c:pt>
                <c:pt idx="4">
                  <c:v>9.527777777777779</c:v>
                </c:pt>
                <c:pt idx="5">
                  <c:v>9.527777777777779</c:v>
                </c:pt>
                <c:pt idx="6">
                  <c:v>9.527777777777779</c:v>
                </c:pt>
                <c:pt idx="7">
                  <c:v>9.527777777777779</c:v>
                </c:pt>
                <c:pt idx="8">
                  <c:v>9.527777777777779</c:v>
                </c:pt>
                <c:pt idx="9">
                  <c:v>9.527777777777779</c:v>
                </c:pt>
                <c:pt idx="10">
                  <c:v>9.527777777777779</c:v>
                </c:pt>
                <c:pt idx="11">
                  <c:v>9.527777777777779</c:v>
                </c:pt>
                <c:pt idx="12">
                  <c:v>9.527777777777779</c:v>
                </c:pt>
                <c:pt idx="13">
                  <c:v>9.527777777777779</c:v>
                </c:pt>
                <c:pt idx="14">
                  <c:v>9.527777777777779</c:v>
                </c:pt>
                <c:pt idx="15">
                  <c:v>9.527777777777779</c:v>
                </c:pt>
                <c:pt idx="16">
                  <c:v>9.527777777777779</c:v>
                </c:pt>
                <c:pt idx="17">
                  <c:v>9.527777777777779</c:v>
                </c:pt>
                <c:pt idx="18">
                  <c:v>9.527777777777779</c:v>
                </c:pt>
                <c:pt idx="19">
                  <c:v>9.527777777777779</c:v>
                </c:pt>
                <c:pt idx="20">
                  <c:v>9.527777777777779</c:v>
                </c:pt>
                <c:pt idx="21">
                  <c:v>9.527777777777779</c:v>
                </c:pt>
                <c:pt idx="22">
                  <c:v>9.527777777777779</c:v>
                </c:pt>
                <c:pt idx="23">
                  <c:v>9.527777777777779</c:v>
                </c:pt>
                <c:pt idx="24">
                  <c:v>9.527777777777779</c:v>
                </c:pt>
                <c:pt idx="25">
                  <c:v>9.527777777777779</c:v>
                </c:pt>
                <c:pt idx="26">
                  <c:v>9.527777777777779</c:v>
                </c:pt>
                <c:pt idx="27">
                  <c:v>9.527777777777779</c:v>
                </c:pt>
                <c:pt idx="28">
                  <c:v>9.527777777777779</c:v>
                </c:pt>
                <c:pt idx="29">
                  <c:v>9.527777777777779</c:v>
                </c:pt>
                <c:pt idx="30">
                  <c:v>9.527777777777779</c:v>
                </c:pt>
                <c:pt idx="31">
                  <c:v>9.527777777777779</c:v>
                </c:pt>
                <c:pt idx="32">
                  <c:v>9.527777777777779</c:v>
                </c:pt>
                <c:pt idx="33">
                  <c:v>9.527777777777779</c:v>
                </c:pt>
                <c:pt idx="34">
                  <c:v>9.527777777777779</c:v>
                </c:pt>
                <c:pt idx="35">
                  <c:v>9.527777777777779</c:v>
                </c:pt>
                <c:pt idx="36">
                  <c:v>9.527777777777779</c:v>
                </c:pt>
                <c:pt idx="37">
                  <c:v>9.527777777777779</c:v>
                </c:pt>
                <c:pt idx="38">
                  <c:v>9.527777777777779</c:v>
                </c:pt>
                <c:pt idx="39">
                  <c:v>9.527777777777779</c:v>
                </c:pt>
                <c:pt idx="40">
                  <c:v>9.527777777777779</c:v>
                </c:pt>
                <c:pt idx="41">
                  <c:v>9.527777777777779</c:v>
                </c:pt>
                <c:pt idx="42">
                  <c:v>9.527777777777779</c:v>
                </c:pt>
                <c:pt idx="43">
                  <c:v>9.527777777777779</c:v>
                </c:pt>
                <c:pt idx="44">
                  <c:v>9.527777777777779</c:v>
                </c:pt>
                <c:pt idx="45">
                  <c:v>9.527777777777779</c:v>
                </c:pt>
                <c:pt idx="46">
                  <c:v>9.527777777777779</c:v>
                </c:pt>
                <c:pt idx="47">
                  <c:v>9.527777777777779</c:v>
                </c:pt>
                <c:pt idx="48">
                  <c:v>9.527777777777779</c:v>
                </c:pt>
                <c:pt idx="49">
                  <c:v>9.527777777777779</c:v>
                </c:pt>
                <c:pt idx="50">
                  <c:v>9.527777777777779</c:v>
                </c:pt>
                <c:pt idx="51">
                  <c:v>9.527777777777779</c:v>
                </c:pt>
                <c:pt idx="52">
                  <c:v>9.527777777777779</c:v>
                </c:pt>
                <c:pt idx="53">
                  <c:v>9.527777777777779</c:v>
                </c:pt>
                <c:pt idx="54">
                  <c:v>9.527777777777779</c:v>
                </c:pt>
                <c:pt idx="55">
                  <c:v>9.527777777777779</c:v>
                </c:pt>
                <c:pt idx="56">
                  <c:v>9.527777777777779</c:v>
                </c:pt>
                <c:pt idx="57">
                  <c:v>9.527777777777779</c:v>
                </c:pt>
                <c:pt idx="58">
                  <c:v>9.527777777777779</c:v>
                </c:pt>
                <c:pt idx="59">
                  <c:v>9.527777777777779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 6 ops'!$E$1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 6 ops'!$A$2:$A$61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'Chart Data 6 ops'!$E$2:$E$61</c:f>
              <c:numCache>
                <c:ptCount val="60"/>
                <c:pt idx="0">
                  <c:v>17.85903585270927</c:v>
                </c:pt>
                <c:pt idx="1">
                  <c:v>17.85903585270927</c:v>
                </c:pt>
                <c:pt idx="2">
                  <c:v>17.85903585270927</c:v>
                </c:pt>
                <c:pt idx="3">
                  <c:v>17.85903585270927</c:v>
                </c:pt>
                <c:pt idx="4">
                  <c:v>17.85903585270927</c:v>
                </c:pt>
                <c:pt idx="5">
                  <c:v>17.85903585270927</c:v>
                </c:pt>
                <c:pt idx="6">
                  <c:v>17.85903585270927</c:v>
                </c:pt>
                <c:pt idx="7">
                  <c:v>17.85903585270927</c:v>
                </c:pt>
                <c:pt idx="8">
                  <c:v>17.85903585270927</c:v>
                </c:pt>
                <c:pt idx="9">
                  <c:v>17.85903585270927</c:v>
                </c:pt>
                <c:pt idx="10">
                  <c:v>17.85903585270927</c:v>
                </c:pt>
                <c:pt idx="11">
                  <c:v>17.85903585270927</c:v>
                </c:pt>
                <c:pt idx="12">
                  <c:v>17.85903585270927</c:v>
                </c:pt>
                <c:pt idx="13">
                  <c:v>17.85903585270927</c:v>
                </c:pt>
                <c:pt idx="14">
                  <c:v>17.85903585270927</c:v>
                </c:pt>
                <c:pt idx="15">
                  <c:v>17.85903585270927</c:v>
                </c:pt>
                <c:pt idx="16">
                  <c:v>17.85903585270927</c:v>
                </c:pt>
                <c:pt idx="17">
                  <c:v>17.85903585270927</c:v>
                </c:pt>
                <c:pt idx="18">
                  <c:v>17.85903585270927</c:v>
                </c:pt>
                <c:pt idx="19">
                  <c:v>17.85903585270927</c:v>
                </c:pt>
                <c:pt idx="20">
                  <c:v>17.85903585270927</c:v>
                </c:pt>
                <c:pt idx="21">
                  <c:v>17.85903585270927</c:v>
                </c:pt>
                <c:pt idx="22">
                  <c:v>17.85903585270927</c:v>
                </c:pt>
                <c:pt idx="23">
                  <c:v>17.85903585270927</c:v>
                </c:pt>
                <c:pt idx="24">
                  <c:v>17.85903585270927</c:v>
                </c:pt>
                <c:pt idx="25">
                  <c:v>17.85903585270927</c:v>
                </c:pt>
                <c:pt idx="26">
                  <c:v>17.85903585270927</c:v>
                </c:pt>
                <c:pt idx="27">
                  <c:v>17.85903585270927</c:v>
                </c:pt>
                <c:pt idx="28">
                  <c:v>17.85903585270927</c:v>
                </c:pt>
                <c:pt idx="29">
                  <c:v>17.85903585270927</c:v>
                </c:pt>
                <c:pt idx="30">
                  <c:v>17.85903585270927</c:v>
                </c:pt>
                <c:pt idx="31">
                  <c:v>17.85903585270927</c:v>
                </c:pt>
                <c:pt idx="32">
                  <c:v>17.85903585270927</c:v>
                </c:pt>
                <c:pt idx="33">
                  <c:v>17.85903585270927</c:v>
                </c:pt>
                <c:pt idx="34">
                  <c:v>17.85903585270927</c:v>
                </c:pt>
                <c:pt idx="35">
                  <c:v>17.85903585270927</c:v>
                </c:pt>
                <c:pt idx="36">
                  <c:v>17.85903585270927</c:v>
                </c:pt>
                <c:pt idx="37">
                  <c:v>17.85903585270927</c:v>
                </c:pt>
                <c:pt idx="38">
                  <c:v>17.85903585270927</c:v>
                </c:pt>
                <c:pt idx="39">
                  <c:v>17.85903585270927</c:v>
                </c:pt>
                <c:pt idx="40">
                  <c:v>17.85903585270927</c:v>
                </c:pt>
                <c:pt idx="41">
                  <c:v>17.85903585270927</c:v>
                </c:pt>
                <c:pt idx="42">
                  <c:v>17.85903585270927</c:v>
                </c:pt>
                <c:pt idx="43">
                  <c:v>17.85903585270927</c:v>
                </c:pt>
                <c:pt idx="44">
                  <c:v>17.85903585270927</c:v>
                </c:pt>
                <c:pt idx="45">
                  <c:v>17.85903585270927</c:v>
                </c:pt>
                <c:pt idx="46">
                  <c:v>17.85903585270927</c:v>
                </c:pt>
                <c:pt idx="47">
                  <c:v>17.85903585270927</c:v>
                </c:pt>
                <c:pt idx="48">
                  <c:v>17.85903585270927</c:v>
                </c:pt>
                <c:pt idx="49">
                  <c:v>17.85903585270927</c:v>
                </c:pt>
                <c:pt idx="50">
                  <c:v>17.85903585270927</c:v>
                </c:pt>
                <c:pt idx="51">
                  <c:v>17.85903585270927</c:v>
                </c:pt>
                <c:pt idx="52">
                  <c:v>17.85903585270927</c:v>
                </c:pt>
                <c:pt idx="53">
                  <c:v>17.85903585270927</c:v>
                </c:pt>
                <c:pt idx="54">
                  <c:v>17.85903585270927</c:v>
                </c:pt>
                <c:pt idx="55">
                  <c:v>17.85903585270927</c:v>
                </c:pt>
                <c:pt idx="56">
                  <c:v>17.85903585270927</c:v>
                </c:pt>
                <c:pt idx="57">
                  <c:v>17.85903585270927</c:v>
                </c:pt>
                <c:pt idx="58">
                  <c:v>17.85903585270927</c:v>
                </c:pt>
                <c:pt idx="59">
                  <c:v>17.85903585270927</c:v>
                </c:pt>
              </c:numCache>
            </c:numRef>
          </c:val>
          <c:smooth val="0"/>
        </c:ser>
        <c:marker val="1"/>
        <c:axId val="9987782"/>
        <c:axId val="22781175"/>
      </c:lineChart>
      <c:catAx>
        <c:axId val="998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(Time Order)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1175"/>
        <c:crosses val="autoZero"/>
        <c:auto val="1"/>
        <c:lblOffset val="100"/>
        <c:tickLblSkip val="2"/>
        <c:noMultiLvlLbl val="0"/>
      </c:catAx>
      <c:valAx>
        <c:axId val="2278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Defects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87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384"/>
          <c:y val="0.09175"/>
          <c:w val="0.284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np-Chart for Defective Beads (4 operators)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975"/>
          <c:w val="0.95125"/>
          <c:h val="0.7947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 4 ops'!$B$1</c:f>
              <c:strCache>
                <c:ptCount val="1"/>
                <c:pt idx="0">
                  <c:v>Defects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'Chart Data 4 ops'!$B$2:$B$41</c:f>
              <c:numCache>
                <c:ptCount val="40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12</c:v>
                </c:pt>
                <c:pt idx="5">
                  <c:v>8</c:v>
                </c:pt>
                <c:pt idx="6">
                  <c:v>13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11</c:v>
                </c:pt>
                <c:pt idx="12">
                  <c:v>5</c:v>
                </c:pt>
                <c:pt idx="13">
                  <c:v>7</c:v>
                </c:pt>
                <c:pt idx="14">
                  <c:v>11</c:v>
                </c:pt>
                <c:pt idx="15">
                  <c:v>11</c:v>
                </c:pt>
                <c:pt idx="16">
                  <c:v>8</c:v>
                </c:pt>
                <c:pt idx="17">
                  <c:v>15</c:v>
                </c:pt>
                <c:pt idx="18">
                  <c:v>8</c:v>
                </c:pt>
                <c:pt idx="19">
                  <c:v>12</c:v>
                </c:pt>
                <c:pt idx="20">
                  <c:v>8</c:v>
                </c:pt>
                <c:pt idx="21">
                  <c:v>15</c:v>
                </c:pt>
                <c:pt idx="22">
                  <c:v>12</c:v>
                </c:pt>
                <c:pt idx="23">
                  <c:v>9</c:v>
                </c:pt>
                <c:pt idx="24">
                  <c:v>5</c:v>
                </c:pt>
                <c:pt idx="25">
                  <c:v>22</c:v>
                </c:pt>
                <c:pt idx="26">
                  <c:v>9</c:v>
                </c:pt>
                <c:pt idx="27">
                  <c:v>10</c:v>
                </c:pt>
                <c:pt idx="28">
                  <c:v>4</c:v>
                </c:pt>
                <c:pt idx="29">
                  <c:v>9</c:v>
                </c:pt>
                <c:pt idx="30">
                  <c:v>8</c:v>
                </c:pt>
                <c:pt idx="31">
                  <c:v>12</c:v>
                </c:pt>
                <c:pt idx="32">
                  <c:v>12</c:v>
                </c:pt>
                <c:pt idx="33">
                  <c:v>6</c:v>
                </c:pt>
                <c:pt idx="34">
                  <c:v>10</c:v>
                </c:pt>
                <c:pt idx="35">
                  <c:v>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Data 4 ops'!$C$1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Data 4 ops'!$C$2:$C$41</c:f>
              <c:numCache>
                <c:ptCount val="40"/>
                <c:pt idx="0">
                  <c:v>1.19651970284629</c:v>
                </c:pt>
                <c:pt idx="1">
                  <c:v>1.19651970284629</c:v>
                </c:pt>
                <c:pt idx="2">
                  <c:v>1.19651970284629</c:v>
                </c:pt>
                <c:pt idx="3">
                  <c:v>1.19651970284629</c:v>
                </c:pt>
                <c:pt idx="4">
                  <c:v>1.19651970284629</c:v>
                </c:pt>
                <c:pt idx="5">
                  <c:v>1.19651970284629</c:v>
                </c:pt>
                <c:pt idx="6">
                  <c:v>1.19651970284629</c:v>
                </c:pt>
                <c:pt idx="7">
                  <c:v>1.19651970284629</c:v>
                </c:pt>
                <c:pt idx="8">
                  <c:v>1.19651970284629</c:v>
                </c:pt>
                <c:pt idx="9">
                  <c:v>1.19651970284629</c:v>
                </c:pt>
                <c:pt idx="10">
                  <c:v>1.19651970284629</c:v>
                </c:pt>
                <c:pt idx="11">
                  <c:v>1.19651970284629</c:v>
                </c:pt>
                <c:pt idx="12">
                  <c:v>1.19651970284629</c:v>
                </c:pt>
                <c:pt idx="13">
                  <c:v>1.19651970284629</c:v>
                </c:pt>
                <c:pt idx="14">
                  <c:v>1.19651970284629</c:v>
                </c:pt>
                <c:pt idx="15">
                  <c:v>1.19651970284629</c:v>
                </c:pt>
                <c:pt idx="16">
                  <c:v>1.19651970284629</c:v>
                </c:pt>
                <c:pt idx="17">
                  <c:v>1.19651970284629</c:v>
                </c:pt>
                <c:pt idx="18">
                  <c:v>1.19651970284629</c:v>
                </c:pt>
                <c:pt idx="19">
                  <c:v>1.19651970284629</c:v>
                </c:pt>
                <c:pt idx="20">
                  <c:v>1.19651970284629</c:v>
                </c:pt>
                <c:pt idx="21">
                  <c:v>1.19651970284629</c:v>
                </c:pt>
                <c:pt idx="22">
                  <c:v>1.19651970284629</c:v>
                </c:pt>
                <c:pt idx="23">
                  <c:v>1.19651970284629</c:v>
                </c:pt>
                <c:pt idx="24">
                  <c:v>1.19651970284629</c:v>
                </c:pt>
                <c:pt idx="25">
                  <c:v>1.19651970284629</c:v>
                </c:pt>
                <c:pt idx="26">
                  <c:v>1.19651970284629</c:v>
                </c:pt>
                <c:pt idx="27">
                  <c:v>1.19651970284629</c:v>
                </c:pt>
                <c:pt idx="28">
                  <c:v>1.19651970284629</c:v>
                </c:pt>
                <c:pt idx="29">
                  <c:v>1.19651970284629</c:v>
                </c:pt>
                <c:pt idx="30">
                  <c:v>1.19651970284629</c:v>
                </c:pt>
                <c:pt idx="31">
                  <c:v>1.19651970284629</c:v>
                </c:pt>
                <c:pt idx="32">
                  <c:v>1.19651970284629</c:v>
                </c:pt>
                <c:pt idx="33">
                  <c:v>1.19651970284629</c:v>
                </c:pt>
                <c:pt idx="34">
                  <c:v>1.19651970284629</c:v>
                </c:pt>
                <c:pt idx="35">
                  <c:v>1.19651970284629</c:v>
                </c:pt>
                <c:pt idx="36">
                  <c:v>1.19651970284629</c:v>
                </c:pt>
                <c:pt idx="37">
                  <c:v>1.19651970284629</c:v>
                </c:pt>
                <c:pt idx="38">
                  <c:v>1.19651970284629</c:v>
                </c:pt>
                <c:pt idx="39">
                  <c:v>1.19651970284629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'Chart Data 4 ops'!$D$1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Data 4 ops'!$D$2:$D$41</c:f>
              <c:numCache>
                <c:ptCount val="40"/>
                <c:pt idx="0">
                  <c:v>9.527777777777779</c:v>
                </c:pt>
                <c:pt idx="1">
                  <c:v>9.527777777777779</c:v>
                </c:pt>
                <c:pt idx="2">
                  <c:v>9.527777777777779</c:v>
                </c:pt>
                <c:pt idx="3">
                  <c:v>9.527777777777779</c:v>
                </c:pt>
                <c:pt idx="4">
                  <c:v>9.527777777777779</c:v>
                </c:pt>
                <c:pt idx="5">
                  <c:v>9.527777777777779</c:v>
                </c:pt>
                <c:pt idx="6">
                  <c:v>9.527777777777779</c:v>
                </c:pt>
                <c:pt idx="7">
                  <c:v>9.527777777777779</c:v>
                </c:pt>
                <c:pt idx="8">
                  <c:v>9.527777777777779</c:v>
                </c:pt>
                <c:pt idx="9">
                  <c:v>9.527777777777779</c:v>
                </c:pt>
                <c:pt idx="10">
                  <c:v>9.527777777777779</c:v>
                </c:pt>
                <c:pt idx="11">
                  <c:v>9.527777777777779</c:v>
                </c:pt>
                <c:pt idx="12">
                  <c:v>9.527777777777779</c:v>
                </c:pt>
                <c:pt idx="13">
                  <c:v>9.527777777777779</c:v>
                </c:pt>
                <c:pt idx="14">
                  <c:v>9.527777777777779</c:v>
                </c:pt>
                <c:pt idx="15">
                  <c:v>9.527777777777779</c:v>
                </c:pt>
                <c:pt idx="16">
                  <c:v>9.527777777777779</c:v>
                </c:pt>
                <c:pt idx="17">
                  <c:v>9.527777777777779</c:v>
                </c:pt>
                <c:pt idx="18">
                  <c:v>9.527777777777779</c:v>
                </c:pt>
                <c:pt idx="19">
                  <c:v>9.527777777777779</c:v>
                </c:pt>
                <c:pt idx="20">
                  <c:v>9.527777777777779</c:v>
                </c:pt>
                <c:pt idx="21">
                  <c:v>9.527777777777779</c:v>
                </c:pt>
                <c:pt idx="22">
                  <c:v>9.527777777777779</c:v>
                </c:pt>
                <c:pt idx="23">
                  <c:v>9.527777777777779</c:v>
                </c:pt>
                <c:pt idx="24">
                  <c:v>9.527777777777779</c:v>
                </c:pt>
                <c:pt idx="25">
                  <c:v>9.527777777777779</c:v>
                </c:pt>
                <c:pt idx="26">
                  <c:v>9.527777777777779</c:v>
                </c:pt>
                <c:pt idx="27">
                  <c:v>9.527777777777779</c:v>
                </c:pt>
                <c:pt idx="28">
                  <c:v>9.527777777777779</c:v>
                </c:pt>
                <c:pt idx="29">
                  <c:v>9.527777777777779</c:v>
                </c:pt>
                <c:pt idx="30">
                  <c:v>9.527777777777779</c:v>
                </c:pt>
                <c:pt idx="31">
                  <c:v>9.527777777777779</c:v>
                </c:pt>
                <c:pt idx="32">
                  <c:v>9.527777777777779</c:v>
                </c:pt>
                <c:pt idx="33">
                  <c:v>9.527777777777779</c:v>
                </c:pt>
                <c:pt idx="34">
                  <c:v>9.527777777777779</c:v>
                </c:pt>
                <c:pt idx="35">
                  <c:v>9.527777777777779</c:v>
                </c:pt>
                <c:pt idx="36">
                  <c:v>9.527777777777779</c:v>
                </c:pt>
                <c:pt idx="37">
                  <c:v>9.527777777777779</c:v>
                </c:pt>
                <c:pt idx="38">
                  <c:v>9.527777777777779</c:v>
                </c:pt>
                <c:pt idx="39">
                  <c:v>9.527777777777779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'Chart Data 4 ops'!$E$1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Data 4 ops'!$E$2:$E$41</c:f>
              <c:numCache>
                <c:ptCount val="40"/>
                <c:pt idx="0">
                  <c:v>17.85903585270927</c:v>
                </c:pt>
                <c:pt idx="1">
                  <c:v>17.85903585270927</c:v>
                </c:pt>
                <c:pt idx="2">
                  <c:v>17.85903585270927</c:v>
                </c:pt>
                <c:pt idx="3">
                  <c:v>17.85903585270927</c:v>
                </c:pt>
                <c:pt idx="4">
                  <c:v>17.85903585270927</c:v>
                </c:pt>
                <c:pt idx="5">
                  <c:v>17.85903585270927</c:v>
                </c:pt>
                <c:pt idx="6">
                  <c:v>17.85903585270927</c:v>
                </c:pt>
                <c:pt idx="7">
                  <c:v>17.85903585270927</c:v>
                </c:pt>
                <c:pt idx="8">
                  <c:v>17.85903585270927</c:v>
                </c:pt>
                <c:pt idx="9">
                  <c:v>17.85903585270927</c:v>
                </c:pt>
                <c:pt idx="10">
                  <c:v>17.85903585270927</c:v>
                </c:pt>
                <c:pt idx="11">
                  <c:v>17.85903585270927</c:v>
                </c:pt>
                <c:pt idx="12">
                  <c:v>17.85903585270927</c:v>
                </c:pt>
                <c:pt idx="13">
                  <c:v>17.85903585270927</c:v>
                </c:pt>
                <c:pt idx="14">
                  <c:v>17.85903585270927</c:v>
                </c:pt>
                <c:pt idx="15">
                  <c:v>17.85903585270927</c:v>
                </c:pt>
                <c:pt idx="16">
                  <c:v>17.85903585270927</c:v>
                </c:pt>
                <c:pt idx="17">
                  <c:v>17.85903585270927</c:v>
                </c:pt>
                <c:pt idx="18">
                  <c:v>17.85903585270927</c:v>
                </c:pt>
                <c:pt idx="19">
                  <c:v>17.85903585270927</c:v>
                </c:pt>
                <c:pt idx="20">
                  <c:v>17.85903585270927</c:v>
                </c:pt>
                <c:pt idx="21">
                  <c:v>17.85903585270927</c:v>
                </c:pt>
                <c:pt idx="22">
                  <c:v>17.85903585270927</c:v>
                </c:pt>
                <c:pt idx="23">
                  <c:v>17.85903585270927</c:v>
                </c:pt>
                <c:pt idx="24">
                  <c:v>17.85903585270927</c:v>
                </c:pt>
                <c:pt idx="25">
                  <c:v>17.85903585270927</c:v>
                </c:pt>
                <c:pt idx="26">
                  <c:v>17.85903585270927</c:v>
                </c:pt>
                <c:pt idx="27">
                  <c:v>17.85903585270927</c:v>
                </c:pt>
                <c:pt idx="28">
                  <c:v>17.85903585270927</c:v>
                </c:pt>
                <c:pt idx="29">
                  <c:v>17.85903585270927</c:v>
                </c:pt>
                <c:pt idx="30">
                  <c:v>17.85903585270927</c:v>
                </c:pt>
                <c:pt idx="31">
                  <c:v>17.85903585270927</c:v>
                </c:pt>
                <c:pt idx="32">
                  <c:v>17.85903585270927</c:v>
                </c:pt>
                <c:pt idx="33">
                  <c:v>17.85903585270927</c:v>
                </c:pt>
                <c:pt idx="34">
                  <c:v>17.85903585270927</c:v>
                </c:pt>
                <c:pt idx="35">
                  <c:v>17.85903585270927</c:v>
                </c:pt>
                <c:pt idx="36">
                  <c:v>17.85903585270927</c:v>
                </c:pt>
                <c:pt idx="37">
                  <c:v>17.85903585270927</c:v>
                </c:pt>
                <c:pt idx="38">
                  <c:v>17.85903585270927</c:v>
                </c:pt>
                <c:pt idx="39">
                  <c:v>17.85903585270927</c:v>
                </c:pt>
              </c:numCache>
            </c:numRef>
          </c:val>
          <c:smooth val="0"/>
        </c:ser>
        <c:marker val="1"/>
        <c:axId val="3703984"/>
        <c:axId val="33335857"/>
      </c:lineChart>
      <c:catAx>
        <c:axId val="37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(Time Order)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5857"/>
        <c:crosses val="autoZero"/>
        <c:auto val="1"/>
        <c:lblOffset val="100"/>
        <c:tickLblSkip val="2"/>
        <c:noMultiLvlLbl val="0"/>
      </c:catAx>
      <c:valAx>
        <c:axId val="33335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Defects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3815"/>
          <c:y val="0.09175"/>
          <c:w val="0.290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7" sqref="J7"/>
    </sheetView>
  </sheetViews>
  <sheetFormatPr defaultColWidth="9.140625" defaultRowHeight="12.75"/>
  <cols>
    <col min="1" max="1" width="26.8515625" style="0" customWidth="1"/>
    <col min="2" max="11" width="7.7109375" style="0" customWidth="1"/>
    <col min="14" max="14" width="5.00390625" style="0" bestFit="1" customWidth="1"/>
    <col min="15" max="15" width="7.57421875" style="0" bestFit="1" customWidth="1"/>
  </cols>
  <sheetData>
    <row r="1" spans="1:15" ht="19.5" customHeight="1">
      <c r="A1" s="4"/>
      <c r="B1" s="8" t="s">
        <v>18</v>
      </c>
      <c r="C1" s="8" t="s">
        <v>18</v>
      </c>
      <c r="D1" s="8" t="s">
        <v>18</v>
      </c>
      <c r="E1" s="8" t="s">
        <v>18</v>
      </c>
      <c r="F1" s="8" t="s">
        <v>18</v>
      </c>
      <c r="G1" s="8" t="s">
        <v>18</v>
      </c>
      <c r="H1" s="8" t="s">
        <v>18</v>
      </c>
      <c r="I1" s="8" t="s">
        <v>18</v>
      </c>
      <c r="J1" s="8" t="s">
        <v>18</v>
      </c>
      <c r="K1" s="8" t="s">
        <v>18</v>
      </c>
      <c r="L1" s="8" t="s">
        <v>18</v>
      </c>
      <c r="M1" s="8" t="s">
        <v>18</v>
      </c>
      <c r="N1" s="13" t="s">
        <v>17</v>
      </c>
      <c r="O1" s="13"/>
    </row>
    <row r="2" spans="1:15" ht="19.5" customHeight="1" thickBot="1">
      <c r="A2" s="11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 t="s">
        <v>1</v>
      </c>
      <c r="O2" s="5" t="s">
        <v>4</v>
      </c>
    </row>
    <row r="3" spans="1:15" ht="19.5" customHeight="1">
      <c r="A3">
        <v>1</v>
      </c>
      <c r="B3" s="1">
        <v>5</v>
      </c>
      <c r="C3" s="1">
        <v>12</v>
      </c>
      <c r="D3" s="1">
        <v>10</v>
      </c>
      <c r="E3" s="1">
        <v>5</v>
      </c>
      <c r="F3" s="1">
        <v>8</v>
      </c>
      <c r="G3" s="1">
        <v>8</v>
      </c>
      <c r="H3" s="1">
        <v>5</v>
      </c>
      <c r="I3" s="1">
        <v>4</v>
      </c>
      <c r="J3" s="1">
        <v>12</v>
      </c>
      <c r="K3" s="1"/>
      <c r="L3" s="1"/>
      <c r="M3" s="1"/>
      <c r="N3" s="4">
        <f aca="true" t="shared" si="0" ref="N3:N8">SUM(B3:M3)</f>
        <v>69</v>
      </c>
      <c r="O3" s="6">
        <f aca="true" t="shared" si="1" ref="O3:O8">IF(B3=0,0,N3/(COUNT(B3:L3)))</f>
        <v>7.666666666666667</v>
      </c>
    </row>
    <row r="4" spans="1:15" ht="19.5" customHeight="1">
      <c r="A4">
        <v>2</v>
      </c>
      <c r="B4" s="1">
        <v>7</v>
      </c>
      <c r="C4" s="1">
        <v>8</v>
      </c>
      <c r="D4" s="1">
        <v>9</v>
      </c>
      <c r="E4" s="1">
        <v>7</v>
      </c>
      <c r="F4" s="1">
        <v>15</v>
      </c>
      <c r="G4" s="1">
        <v>15</v>
      </c>
      <c r="H4" s="1">
        <v>22</v>
      </c>
      <c r="I4" s="1">
        <v>9</v>
      </c>
      <c r="J4" s="1">
        <v>6</v>
      </c>
      <c r="K4" s="1"/>
      <c r="L4" s="1"/>
      <c r="M4" s="1"/>
      <c r="N4" s="4">
        <f t="shared" si="0"/>
        <v>98</v>
      </c>
      <c r="O4" s="6">
        <f t="shared" si="1"/>
        <v>10.88888888888889</v>
      </c>
    </row>
    <row r="5" spans="1:15" ht="19.5" customHeight="1">
      <c r="A5">
        <v>3</v>
      </c>
      <c r="B5" s="1">
        <v>7</v>
      </c>
      <c r="C5" s="1">
        <v>13</v>
      </c>
      <c r="D5" s="1">
        <v>6</v>
      </c>
      <c r="E5" s="1">
        <v>11</v>
      </c>
      <c r="F5" s="1">
        <v>8</v>
      </c>
      <c r="G5" s="1">
        <v>12</v>
      </c>
      <c r="H5" s="1">
        <v>9</v>
      </c>
      <c r="I5" s="1">
        <v>8</v>
      </c>
      <c r="J5" s="1">
        <v>10</v>
      </c>
      <c r="K5" s="1"/>
      <c r="L5" s="1"/>
      <c r="M5" s="1"/>
      <c r="N5" s="4">
        <f t="shared" si="0"/>
        <v>84</v>
      </c>
      <c r="O5" s="6">
        <f t="shared" si="1"/>
        <v>9.333333333333334</v>
      </c>
    </row>
    <row r="6" spans="1:15" ht="19.5" customHeight="1">
      <c r="A6">
        <v>4</v>
      </c>
      <c r="B6" s="1">
        <v>8</v>
      </c>
      <c r="C6" s="1">
        <v>8</v>
      </c>
      <c r="D6" s="1">
        <v>11</v>
      </c>
      <c r="E6" s="1">
        <v>11</v>
      </c>
      <c r="F6" s="1">
        <v>12</v>
      </c>
      <c r="G6" s="1">
        <v>9</v>
      </c>
      <c r="H6" s="1">
        <v>10</v>
      </c>
      <c r="I6" s="1">
        <v>12</v>
      </c>
      <c r="J6" s="1">
        <v>11</v>
      </c>
      <c r="K6" s="1"/>
      <c r="L6" s="1"/>
      <c r="M6" s="1"/>
      <c r="N6" s="4">
        <f t="shared" si="0"/>
        <v>92</v>
      </c>
      <c r="O6" s="6">
        <f t="shared" si="1"/>
        <v>10.222222222222221</v>
      </c>
    </row>
    <row r="7" spans="2:15" ht="19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>
        <f t="shared" si="0"/>
        <v>0</v>
      </c>
      <c r="O7" s="6">
        <f t="shared" si="1"/>
        <v>0</v>
      </c>
    </row>
    <row r="8" spans="2:15" ht="19.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">
        <f t="shared" si="0"/>
        <v>0</v>
      </c>
      <c r="O8" s="6">
        <f t="shared" si="1"/>
        <v>0</v>
      </c>
    </row>
    <row r="9" spans="1:15" ht="19.5" customHeight="1" thickTop="1">
      <c r="A9" s="7" t="s">
        <v>15</v>
      </c>
      <c r="B9" s="10">
        <f>SUM(B3:B8)</f>
        <v>27</v>
      </c>
      <c r="C9" s="10">
        <f aca="true" t="shared" si="2" ref="C9:M9">SUM(C3:C8)</f>
        <v>41</v>
      </c>
      <c r="D9" s="10">
        <f t="shared" si="2"/>
        <v>36</v>
      </c>
      <c r="E9" s="10">
        <f t="shared" si="2"/>
        <v>34</v>
      </c>
      <c r="F9" s="10">
        <f t="shared" si="2"/>
        <v>43</v>
      </c>
      <c r="G9" s="10">
        <f t="shared" si="2"/>
        <v>44</v>
      </c>
      <c r="H9" s="10">
        <f t="shared" si="2"/>
        <v>46</v>
      </c>
      <c r="I9" s="10">
        <f t="shared" si="2"/>
        <v>33</v>
      </c>
      <c r="J9" s="10">
        <f t="shared" si="2"/>
        <v>39</v>
      </c>
      <c r="K9" s="10">
        <f t="shared" si="2"/>
        <v>0</v>
      </c>
      <c r="L9" s="10">
        <f t="shared" si="2"/>
        <v>0</v>
      </c>
      <c r="M9" s="10">
        <f t="shared" si="2"/>
        <v>0</v>
      </c>
      <c r="N9" s="7"/>
      <c r="O9" s="7"/>
    </row>
    <row r="10" spans="1:15" ht="19.5" customHeight="1">
      <c r="A10" s="4" t="s">
        <v>16</v>
      </c>
      <c r="B10" s="9">
        <f>B9/4</f>
        <v>6.75</v>
      </c>
      <c r="C10" s="9">
        <f aca="true" t="shared" si="3" ref="C10:M10">C9/4</f>
        <v>10.25</v>
      </c>
      <c r="D10" s="9">
        <f t="shared" si="3"/>
        <v>9</v>
      </c>
      <c r="E10" s="9">
        <f t="shared" si="3"/>
        <v>8.5</v>
      </c>
      <c r="F10" s="9">
        <f t="shared" si="3"/>
        <v>10.75</v>
      </c>
      <c r="G10" s="9">
        <f t="shared" si="3"/>
        <v>11</v>
      </c>
      <c r="H10" s="9">
        <f t="shared" si="3"/>
        <v>11.5</v>
      </c>
      <c r="I10" s="9">
        <f t="shared" si="3"/>
        <v>8.25</v>
      </c>
      <c r="J10" s="9">
        <f t="shared" si="3"/>
        <v>9.75</v>
      </c>
      <c r="K10" s="9">
        <f t="shared" si="3"/>
        <v>0</v>
      </c>
      <c r="L10" s="9">
        <f t="shared" si="3"/>
        <v>0</v>
      </c>
      <c r="M10" s="9">
        <f t="shared" si="3"/>
        <v>0</v>
      </c>
      <c r="N10" s="4"/>
      <c r="O10" s="4"/>
    </row>
    <row r="11" spans="1:15" ht="19.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</row>
    <row r="12" spans="1:15" ht="19.5" customHeight="1">
      <c r="A12" s="4" t="s">
        <v>14</v>
      </c>
      <c r="B12" s="8">
        <f>SUM(B3:B8)</f>
        <v>27</v>
      </c>
      <c r="C12" s="8">
        <f>SUM(C3:C8)+B12</f>
        <v>68</v>
      </c>
      <c r="D12" s="8">
        <f aca="true" t="shared" si="4" ref="D12:M12">SUM(D3:D8)+C12</f>
        <v>104</v>
      </c>
      <c r="E12" s="8">
        <f t="shared" si="4"/>
        <v>138</v>
      </c>
      <c r="F12" s="8">
        <f t="shared" si="4"/>
        <v>181</v>
      </c>
      <c r="G12" s="8">
        <f t="shared" si="4"/>
        <v>225</v>
      </c>
      <c r="H12" s="8">
        <f t="shared" si="4"/>
        <v>271</v>
      </c>
      <c r="I12" s="8">
        <f t="shared" si="4"/>
        <v>304</v>
      </c>
      <c r="J12" s="8">
        <f t="shared" si="4"/>
        <v>343</v>
      </c>
      <c r="K12" s="8">
        <f t="shared" si="4"/>
        <v>343</v>
      </c>
      <c r="L12" s="8">
        <f t="shared" si="4"/>
        <v>343</v>
      </c>
      <c r="M12" s="8">
        <f t="shared" si="4"/>
        <v>343</v>
      </c>
      <c r="N12" s="4">
        <f>M12</f>
        <v>343</v>
      </c>
      <c r="O12" s="4"/>
    </row>
    <row r="13" spans="1:15" ht="19.5" customHeight="1">
      <c r="A13" s="4" t="s">
        <v>2</v>
      </c>
      <c r="B13" s="9">
        <f aca="true" t="shared" si="5" ref="B13:G13">IF(B3&gt;0,B12/(COUNTA($A$3:$A$8)*B2),A13)</f>
        <v>6.75</v>
      </c>
      <c r="C13" s="9">
        <f t="shared" si="5"/>
        <v>8.5</v>
      </c>
      <c r="D13" s="9">
        <f t="shared" si="5"/>
        <v>8.666666666666666</v>
      </c>
      <c r="E13" s="9">
        <f t="shared" si="5"/>
        <v>8.625</v>
      </c>
      <c r="F13" s="9">
        <f t="shared" si="5"/>
        <v>9.05</v>
      </c>
      <c r="G13" s="9">
        <f t="shared" si="5"/>
        <v>9.375</v>
      </c>
      <c r="H13" s="9">
        <f aca="true" t="shared" si="6" ref="H13:M13">IF(H3&gt;0,H12/(COUNTA($A$3:$A$8)*H2),G13)</f>
        <v>9.678571428571429</v>
      </c>
      <c r="I13" s="9">
        <f t="shared" si="6"/>
        <v>9.5</v>
      </c>
      <c r="J13" s="9">
        <f t="shared" si="6"/>
        <v>9.527777777777779</v>
      </c>
      <c r="K13" s="9">
        <f t="shared" si="6"/>
        <v>9.527777777777779</v>
      </c>
      <c r="L13" s="9">
        <f t="shared" si="6"/>
        <v>9.527777777777779</v>
      </c>
      <c r="M13" s="9">
        <f t="shared" si="6"/>
        <v>9.527777777777779</v>
      </c>
      <c r="N13" s="6">
        <f>M13</f>
        <v>9.527777777777779</v>
      </c>
      <c r="O13" s="4"/>
    </row>
    <row r="14" spans="1:15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9.5" customHeight="1">
      <c r="A15" s="4" t="s">
        <v>5</v>
      </c>
      <c r="B15" s="4">
        <f>(50*COUNTA($A$3:$A$8))</f>
        <v>200</v>
      </c>
      <c r="C15" s="4">
        <f aca="true" t="shared" si="7" ref="C15:M15">(50*COUNTA($A$3:$A$8))</f>
        <v>200</v>
      </c>
      <c r="D15" s="4">
        <f t="shared" si="7"/>
        <v>200</v>
      </c>
      <c r="E15" s="4">
        <f t="shared" si="7"/>
        <v>200</v>
      </c>
      <c r="F15" s="4">
        <f t="shared" si="7"/>
        <v>200</v>
      </c>
      <c r="G15" s="4">
        <f t="shared" si="7"/>
        <v>200</v>
      </c>
      <c r="H15" s="4">
        <f t="shared" si="7"/>
        <v>200</v>
      </c>
      <c r="I15" s="4">
        <f t="shared" si="7"/>
        <v>200</v>
      </c>
      <c r="J15" s="4">
        <f t="shared" si="7"/>
        <v>200</v>
      </c>
      <c r="K15" s="4">
        <f t="shared" si="7"/>
        <v>200</v>
      </c>
      <c r="L15" s="4">
        <f t="shared" si="7"/>
        <v>200</v>
      </c>
      <c r="M15" s="4">
        <f t="shared" si="7"/>
        <v>200</v>
      </c>
      <c r="N15" s="4"/>
      <c r="O15" s="4"/>
    </row>
    <row r="16" spans="1:15" ht="19.5" customHeight="1">
      <c r="A16" s="4" t="s">
        <v>7</v>
      </c>
      <c r="B16" s="4">
        <f>B15-B9</f>
        <v>173</v>
      </c>
      <c r="C16" s="4">
        <f>C15-C9</f>
        <v>159</v>
      </c>
      <c r="D16" s="4">
        <f aca="true" t="shared" si="8" ref="D16:M16">D15-D9</f>
        <v>164</v>
      </c>
      <c r="E16" s="4">
        <f t="shared" si="8"/>
        <v>166</v>
      </c>
      <c r="F16" s="4">
        <f t="shared" si="8"/>
        <v>157</v>
      </c>
      <c r="G16" s="4">
        <f t="shared" si="8"/>
        <v>156</v>
      </c>
      <c r="H16" s="4">
        <f t="shared" si="8"/>
        <v>154</v>
      </c>
      <c r="I16" s="4">
        <f t="shared" si="8"/>
        <v>167</v>
      </c>
      <c r="J16" s="4">
        <f t="shared" si="8"/>
        <v>161</v>
      </c>
      <c r="K16" s="4">
        <f t="shared" si="8"/>
        <v>200</v>
      </c>
      <c r="L16" s="4">
        <f t="shared" si="8"/>
        <v>200</v>
      </c>
      <c r="M16" s="4">
        <f t="shared" si="8"/>
        <v>200</v>
      </c>
      <c r="N16" s="4"/>
      <c r="O16" s="4"/>
    </row>
    <row r="17" spans="1:15" ht="19.5" customHeight="1">
      <c r="A17" s="4" t="s">
        <v>8</v>
      </c>
      <c r="B17" s="4">
        <f>B16</f>
        <v>173</v>
      </c>
      <c r="C17" s="4">
        <f>B17+C16</f>
        <v>332</v>
      </c>
      <c r="D17" s="4">
        <f aca="true" t="shared" si="9" ref="D17:M17">C17+D16</f>
        <v>496</v>
      </c>
      <c r="E17" s="4">
        <f t="shared" si="9"/>
        <v>662</v>
      </c>
      <c r="F17" s="4">
        <f t="shared" si="9"/>
        <v>819</v>
      </c>
      <c r="G17" s="4">
        <f t="shared" si="9"/>
        <v>975</v>
      </c>
      <c r="H17" s="4">
        <f t="shared" si="9"/>
        <v>1129</v>
      </c>
      <c r="I17" s="4">
        <f t="shared" si="9"/>
        <v>1296</v>
      </c>
      <c r="J17" s="4">
        <f t="shared" si="9"/>
        <v>1457</v>
      </c>
      <c r="K17" s="4">
        <f t="shared" si="9"/>
        <v>1657</v>
      </c>
      <c r="L17" s="4">
        <f t="shared" si="9"/>
        <v>1857</v>
      </c>
      <c r="M17" s="4">
        <f t="shared" si="9"/>
        <v>2057</v>
      </c>
      <c r="N17" s="4"/>
      <c r="O17" s="4"/>
    </row>
    <row r="18" spans="1:15" ht="19.5" customHeight="1">
      <c r="A18" s="4" t="s">
        <v>6</v>
      </c>
      <c r="B18" s="4">
        <f>B15</f>
        <v>200</v>
      </c>
      <c r="C18" s="4">
        <f aca="true" t="shared" si="10" ref="C18:M18">B18+C15</f>
        <v>400</v>
      </c>
      <c r="D18" s="4">
        <f t="shared" si="10"/>
        <v>600</v>
      </c>
      <c r="E18" s="4">
        <f t="shared" si="10"/>
        <v>800</v>
      </c>
      <c r="F18" s="4">
        <f t="shared" si="10"/>
        <v>1000</v>
      </c>
      <c r="G18" s="4">
        <f t="shared" si="10"/>
        <v>1200</v>
      </c>
      <c r="H18" s="4">
        <f t="shared" si="10"/>
        <v>1400</v>
      </c>
      <c r="I18" s="4">
        <f t="shared" si="10"/>
        <v>1600</v>
      </c>
      <c r="J18" s="4">
        <f t="shared" si="10"/>
        <v>1800</v>
      </c>
      <c r="K18" s="4">
        <f t="shared" si="10"/>
        <v>2000</v>
      </c>
      <c r="L18" s="4">
        <f t="shared" si="10"/>
        <v>2200</v>
      </c>
      <c r="M18" s="4">
        <f t="shared" si="10"/>
        <v>2400</v>
      </c>
      <c r="N18" s="4"/>
      <c r="O18" s="4"/>
    </row>
    <row r="19" spans="1:15" ht="19.5" customHeight="1">
      <c r="A19" s="4" t="s">
        <v>3</v>
      </c>
      <c r="B19" s="4">
        <f>B9</f>
        <v>27</v>
      </c>
      <c r="C19" s="4">
        <f aca="true" t="shared" si="11" ref="C19:M19">B19+C9</f>
        <v>68</v>
      </c>
      <c r="D19" s="4">
        <f t="shared" si="11"/>
        <v>104</v>
      </c>
      <c r="E19" s="4">
        <f t="shared" si="11"/>
        <v>138</v>
      </c>
      <c r="F19" s="4">
        <f t="shared" si="11"/>
        <v>181</v>
      </c>
      <c r="G19" s="4">
        <f t="shared" si="11"/>
        <v>225</v>
      </c>
      <c r="H19" s="4">
        <f t="shared" si="11"/>
        <v>271</v>
      </c>
      <c r="I19" s="4">
        <f t="shared" si="11"/>
        <v>304</v>
      </c>
      <c r="J19" s="4">
        <f t="shared" si="11"/>
        <v>343</v>
      </c>
      <c r="K19" s="4">
        <f t="shared" si="11"/>
        <v>343</v>
      </c>
      <c r="L19" s="4">
        <f t="shared" si="11"/>
        <v>343</v>
      </c>
      <c r="M19" s="4">
        <f t="shared" si="11"/>
        <v>343</v>
      </c>
      <c r="N19" s="4"/>
      <c r="O19" s="4"/>
    </row>
    <row r="20" spans="1:15" ht="19.5" customHeight="1">
      <c r="A20" s="4" t="s">
        <v>19</v>
      </c>
      <c r="B20" s="12">
        <f>B17-B18</f>
        <v>-27</v>
      </c>
      <c r="C20" s="12">
        <f aca="true" t="shared" si="12" ref="C20:M20">C17-C18</f>
        <v>-68</v>
      </c>
      <c r="D20" s="12">
        <f t="shared" si="12"/>
        <v>-104</v>
      </c>
      <c r="E20" s="12">
        <f t="shared" si="12"/>
        <v>-138</v>
      </c>
      <c r="F20" s="12">
        <f t="shared" si="12"/>
        <v>-181</v>
      </c>
      <c r="G20" s="12">
        <f t="shared" si="12"/>
        <v>-225</v>
      </c>
      <c r="H20" s="12">
        <f t="shared" si="12"/>
        <v>-271</v>
      </c>
      <c r="I20" s="12">
        <f t="shared" si="12"/>
        <v>-304</v>
      </c>
      <c r="J20" s="12">
        <f t="shared" si="12"/>
        <v>-343</v>
      </c>
      <c r="K20" s="12">
        <f t="shared" si="12"/>
        <v>-343</v>
      </c>
      <c r="L20" s="12">
        <f t="shared" si="12"/>
        <v>-343</v>
      </c>
      <c r="M20" s="12">
        <f t="shared" si="12"/>
        <v>-343</v>
      </c>
      <c r="N20" s="4"/>
      <c r="O20" s="4"/>
    </row>
    <row r="21" ht="12.75">
      <c r="A21" s="3"/>
    </row>
    <row r="22" ht="12.75">
      <c r="A22" s="3"/>
    </row>
    <row r="23" ht="12.75">
      <c r="A23" s="3"/>
    </row>
    <row r="24" ht="12.75">
      <c r="A24" s="3"/>
    </row>
  </sheetData>
  <sheetProtection/>
  <mergeCells count="1">
    <mergeCell ref="N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5" ht="12.7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</row>
    <row r="2" spans="1:5" ht="12.75">
      <c r="A2" s="1">
        <v>1</v>
      </c>
      <c r="B2">
        <f>ProductionData!B3</f>
        <v>5</v>
      </c>
      <c r="C2" s="2">
        <f>IF($D2-3*(SQRT($D2*(1-($D2/50))))&lt;0,0,$D2-3*(SQRT($D2*(1-($D2/50)))))</f>
        <v>1.19651970284629</v>
      </c>
      <c r="D2" s="2">
        <f>ProductionData!$N$13</f>
        <v>9.527777777777779</v>
      </c>
      <c r="E2" s="2">
        <f>$D2+3*(SQRT($D2*(1-($D2/50))))</f>
        <v>17.85903585270927</v>
      </c>
    </row>
    <row r="3" spans="1:5" ht="12.75">
      <c r="A3" s="1">
        <v>2</v>
      </c>
      <c r="B3">
        <f>ProductionData!B4</f>
        <v>7</v>
      </c>
      <c r="C3" s="2">
        <f aca="true" t="shared" si="0" ref="C3:C61">IF($D3-3*(SQRT($D3*(1-($D3/50))))&lt;0,0,$D3-3*(SQRT($D3*(1-($D3/50)))))</f>
        <v>1.19651970284629</v>
      </c>
      <c r="D3" s="2">
        <f>ProductionData!$N$13</f>
        <v>9.527777777777779</v>
      </c>
      <c r="E3" s="2">
        <f aca="true" t="shared" si="1" ref="E3:E61">$D3+3*(SQRT($D3*(1-($D3/50))))</f>
        <v>17.85903585270927</v>
      </c>
    </row>
    <row r="4" spans="1:5" ht="12.75">
      <c r="A4" s="1">
        <v>3</v>
      </c>
      <c r="B4">
        <f>ProductionData!B5</f>
        <v>7</v>
      </c>
      <c r="C4" s="2">
        <f t="shared" si="0"/>
        <v>1.19651970284629</v>
      </c>
      <c r="D4" s="2">
        <f>ProductionData!$N$13</f>
        <v>9.527777777777779</v>
      </c>
      <c r="E4" s="2">
        <f t="shared" si="1"/>
        <v>17.85903585270927</v>
      </c>
    </row>
    <row r="5" spans="1:5" ht="12.75">
      <c r="A5" s="1">
        <v>4</v>
      </c>
      <c r="B5">
        <f>ProductionData!B6</f>
        <v>8</v>
      </c>
      <c r="C5" s="2">
        <f t="shared" si="0"/>
        <v>1.19651970284629</v>
      </c>
      <c r="D5" s="2">
        <f>ProductionData!$N$13</f>
        <v>9.527777777777779</v>
      </c>
      <c r="E5" s="2">
        <f t="shared" si="1"/>
        <v>17.85903585270927</v>
      </c>
    </row>
    <row r="6" spans="1:5" ht="12.75">
      <c r="A6" s="1">
        <v>5</v>
      </c>
      <c r="B6">
        <f>ProductionData!B7</f>
        <v>0</v>
      </c>
      <c r="C6" s="2">
        <f t="shared" si="0"/>
        <v>1.19651970284629</v>
      </c>
      <c r="D6" s="2">
        <f>ProductionData!$N$13</f>
        <v>9.527777777777779</v>
      </c>
      <c r="E6" s="2">
        <f t="shared" si="1"/>
        <v>17.85903585270927</v>
      </c>
    </row>
    <row r="7" spans="1:5" ht="12.75">
      <c r="A7" s="1">
        <v>6</v>
      </c>
      <c r="B7">
        <f>ProductionData!B8</f>
        <v>0</v>
      </c>
      <c r="C7" s="2">
        <f t="shared" si="0"/>
        <v>1.19651970284629</v>
      </c>
      <c r="D7" s="2">
        <f>ProductionData!$N$13</f>
        <v>9.527777777777779</v>
      </c>
      <c r="E7" s="2">
        <f t="shared" si="1"/>
        <v>17.85903585270927</v>
      </c>
    </row>
    <row r="8" spans="1:5" ht="12.75">
      <c r="A8" s="1">
        <v>7</v>
      </c>
      <c r="B8">
        <f>ProductionData!C3</f>
        <v>12</v>
      </c>
      <c r="C8" s="2">
        <f t="shared" si="0"/>
        <v>1.19651970284629</v>
      </c>
      <c r="D8" s="2">
        <f>ProductionData!$N$13</f>
        <v>9.527777777777779</v>
      </c>
      <c r="E8" s="2">
        <f t="shared" si="1"/>
        <v>17.85903585270927</v>
      </c>
    </row>
    <row r="9" spans="1:5" ht="12.75">
      <c r="A9" s="1">
        <v>8</v>
      </c>
      <c r="B9">
        <f>ProductionData!C4</f>
        <v>8</v>
      </c>
      <c r="C9" s="2">
        <f t="shared" si="0"/>
        <v>1.19651970284629</v>
      </c>
      <c r="D9" s="2">
        <f>ProductionData!$N$13</f>
        <v>9.527777777777779</v>
      </c>
      <c r="E9" s="2">
        <f t="shared" si="1"/>
        <v>17.85903585270927</v>
      </c>
    </row>
    <row r="10" spans="1:5" ht="12.75">
      <c r="A10" s="1">
        <v>9</v>
      </c>
      <c r="B10">
        <f>ProductionData!C5</f>
        <v>13</v>
      </c>
      <c r="C10" s="2">
        <f t="shared" si="0"/>
        <v>1.19651970284629</v>
      </c>
      <c r="D10" s="2">
        <f>ProductionData!$N$13</f>
        <v>9.527777777777779</v>
      </c>
      <c r="E10" s="2">
        <f t="shared" si="1"/>
        <v>17.85903585270927</v>
      </c>
    </row>
    <row r="11" spans="1:5" ht="12.75">
      <c r="A11" s="1">
        <v>10</v>
      </c>
      <c r="B11">
        <f>ProductionData!C6</f>
        <v>8</v>
      </c>
      <c r="C11" s="2">
        <f t="shared" si="0"/>
        <v>1.19651970284629</v>
      </c>
      <c r="D11" s="2">
        <f>ProductionData!$N$13</f>
        <v>9.527777777777779</v>
      </c>
      <c r="E11" s="2">
        <f t="shared" si="1"/>
        <v>17.85903585270927</v>
      </c>
    </row>
    <row r="12" spans="1:5" ht="12.75">
      <c r="A12" s="1">
        <v>11</v>
      </c>
      <c r="B12">
        <f>ProductionData!C7</f>
        <v>0</v>
      </c>
      <c r="C12" s="2">
        <f t="shared" si="0"/>
        <v>1.19651970284629</v>
      </c>
      <c r="D12" s="2">
        <f>ProductionData!$N$13</f>
        <v>9.527777777777779</v>
      </c>
      <c r="E12" s="2">
        <f t="shared" si="1"/>
        <v>17.85903585270927</v>
      </c>
    </row>
    <row r="13" spans="1:5" ht="12.75">
      <c r="A13" s="1">
        <v>12</v>
      </c>
      <c r="B13">
        <f>ProductionData!C8</f>
        <v>0</v>
      </c>
      <c r="C13" s="2">
        <f t="shared" si="0"/>
        <v>1.19651970284629</v>
      </c>
      <c r="D13" s="2">
        <f>ProductionData!$N$13</f>
        <v>9.527777777777779</v>
      </c>
      <c r="E13" s="2">
        <f t="shared" si="1"/>
        <v>17.85903585270927</v>
      </c>
    </row>
    <row r="14" spans="1:5" ht="12.75">
      <c r="A14" s="1">
        <v>13</v>
      </c>
      <c r="B14">
        <f>ProductionData!D3</f>
        <v>10</v>
      </c>
      <c r="C14" s="2">
        <f t="shared" si="0"/>
        <v>1.19651970284629</v>
      </c>
      <c r="D14" s="2">
        <f>ProductionData!$N$13</f>
        <v>9.527777777777779</v>
      </c>
      <c r="E14" s="2">
        <f t="shared" si="1"/>
        <v>17.85903585270927</v>
      </c>
    </row>
    <row r="15" spans="1:5" ht="12.75">
      <c r="A15" s="1">
        <v>14</v>
      </c>
      <c r="B15">
        <f>ProductionData!D4</f>
        <v>9</v>
      </c>
      <c r="C15" s="2">
        <f t="shared" si="0"/>
        <v>1.19651970284629</v>
      </c>
      <c r="D15" s="2">
        <f>ProductionData!$N$13</f>
        <v>9.527777777777779</v>
      </c>
      <c r="E15" s="2">
        <f t="shared" si="1"/>
        <v>17.85903585270927</v>
      </c>
    </row>
    <row r="16" spans="1:5" ht="12.75">
      <c r="A16" s="1">
        <v>15</v>
      </c>
      <c r="B16">
        <f>ProductionData!D5</f>
        <v>6</v>
      </c>
      <c r="C16" s="2">
        <f t="shared" si="0"/>
        <v>1.19651970284629</v>
      </c>
      <c r="D16" s="2">
        <f>ProductionData!$N$13</f>
        <v>9.527777777777779</v>
      </c>
      <c r="E16" s="2">
        <f t="shared" si="1"/>
        <v>17.85903585270927</v>
      </c>
    </row>
    <row r="17" spans="1:5" ht="12.75">
      <c r="A17" s="1">
        <v>16</v>
      </c>
      <c r="B17">
        <f>ProductionData!D6</f>
        <v>11</v>
      </c>
      <c r="C17" s="2">
        <f t="shared" si="0"/>
        <v>1.19651970284629</v>
      </c>
      <c r="D17" s="2">
        <f>ProductionData!$N$13</f>
        <v>9.527777777777779</v>
      </c>
      <c r="E17" s="2">
        <f t="shared" si="1"/>
        <v>17.85903585270927</v>
      </c>
    </row>
    <row r="18" spans="1:5" ht="12.75">
      <c r="A18" s="1">
        <v>17</v>
      </c>
      <c r="B18">
        <f>ProductionData!D7</f>
        <v>0</v>
      </c>
      <c r="C18" s="2">
        <f t="shared" si="0"/>
        <v>1.19651970284629</v>
      </c>
      <c r="D18" s="2">
        <f>ProductionData!$N$13</f>
        <v>9.527777777777779</v>
      </c>
      <c r="E18" s="2">
        <f t="shared" si="1"/>
        <v>17.85903585270927</v>
      </c>
    </row>
    <row r="19" spans="1:5" ht="12.75">
      <c r="A19" s="1">
        <v>18</v>
      </c>
      <c r="B19">
        <f>ProductionData!D8</f>
        <v>0</v>
      </c>
      <c r="C19" s="2">
        <f t="shared" si="0"/>
        <v>1.19651970284629</v>
      </c>
      <c r="D19" s="2">
        <f>ProductionData!$N$13</f>
        <v>9.527777777777779</v>
      </c>
      <c r="E19" s="2">
        <f t="shared" si="1"/>
        <v>17.85903585270927</v>
      </c>
    </row>
    <row r="20" spans="1:5" ht="12.75">
      <c r="A20" s="1">
        <v>19</v>
      </c>
      <c r="B20">
        <f>ProductionData!E3</f>
        <v>5</v>
      </c>
      <c r="C20" s="2">
        <f t="shared" si="0"/>
        <v>1.19651970284629</v>
      </c>
      <c r="D20" s="2">
        <f>ProductionData!$N$13</f>
        <v>9.527777777777779</v>
      </c>
      <c r="E20" s="2">
        <f t="shared" si="1"/>
        <v>17.85903585270927</v>
      </c>
    </row>
    <row r="21" spans="1:5" ht="12.75">
      <c r="A21" s="1">
        <v>20</v>
      </c>
      <c r="B21">
        <f>ProductionData!E4</f>
        <v>7</v>
      </c>
      <c r="C21" s="2">
        <f t="shared" si="0"/>
        <v>1.19651970284629</v>
      </c>
      <c r="D21" s="2">
        <f>ProductionData!$N$13</f>
        <v>9.527777777777779</v>
      </c>
      <c r="E21" s="2">
        <f t="shared" si="1"/>
        <v>17.85903585270927</v>
      </c>
    </row>
    <row r="22" spans="1:5" ht="12.75">
      <c r="A22" s="1">
        <v>21</v>
      </c>
      <c r="B22">
        <f>ProductionData!E5</f>
        <v>11</v>
      </c>
      <c r="C22" s="2">
        <f t="shared" si="0"/>
        <v>1.19651970284629</v>
      </c>
      <c r="D22" s="2">
        <f>ProductionData!$N$13</f>
        <v>9.527777777777779</v>
      </c>
      <c r="E22" s="2">
        <f t="shared" si="1"/>
        <v>17.85903585270927</v>
      </c>
    </row>
    <row r="23" spans="1:5" ht="12.75">
      <c r="A23" s="1">
        <v>22</v>
      </c>
      <c r="B23">
        <f>ProductionData!E6</f>
        <v>11</v>
      </c>
      <c r="C23" s="2">
        <f t="shared" si="0"/>
        <v>1.19651970284629</v>
      </c>
      <c r="D23" s="2">
        <f>ProductionData!$N$13</f>
        <v>9.527777777777779</v>
      </c>
      <c r="E23" s="2">
        <f t="shared" si="1"/>
        <v>17.85903585270927</v>
      </c>
    </row>
    <row r="24" spans="1:5" ht="12.75">
      <c r="A24" s="1">
        <v>23</v>
      </c>
      <c r="B24">
        <f>ProductionData!E7</f>
        <v>0</v>
      </c>
      <c r="C24" s="2">
        <f t="shared" si="0"/>
        <v>1.19651970284629</v>
      </c>
      <c r="D24" s="2">
        <f>ProductionData!$N$13</f>
        <v>9.527777777777779</v>
      </c>
      <c r="E24" s="2">
        <f t="shared" si="1"/>
        <v>17.85903585270927</v>
      </c>
    </row>
    <row r="25" spans="1:5" ht="12.75">
      <c r="A25" s="1">
        <v>24</v>
      </c>
      <c r="B25">
        <f>ProductionData!E8</f>
        <v>0</v>
      </c>
      <c r="C25" s="2">
        <f t="shared" si="0"/>
        <v>1.19651970284629</v>
      </c>
      <c r="D25" s="2">
        <f>ProductionData!$N$13</f>
        <v>9.527777777777779</v>
      </c>
      <c r="E25" s="2">
        <f t="shared" si="1"/>
        <v>17.85903585270927</v>
      </c>
    </row>
    <row r="26" spans="1:5" ht="12.75">
      <c r="A26" s="1">
        <v>25</v>
      </c>
      <c r="B26">
        <f>ProductionData!F3</f>
        <v>8</v>
      </c>
      <c r="C26" s="2">
        <f t="shared" si="0"/>
        <v>1.19651970284629</v>
      </c>
      <c r="D26" s="2">
        <f>ProductionData!$N$13</f>
        <v>9.527777777777779</v>
      </c>
      <c r="E26" s="2">
        <f t="shared" si="1"/>
        <v>17.85903585270927</v>
      </c>
    </row>
    <row r="27" spans="1:5" ht="12.75">
      <c r="A27" s="1">
        <v>26</v>
      </c>
      <c r="B27">
        <f>ProductionData!F4</f>
        <v>15</v>
      </c>
      <c r="C27" s="2">
        <f t="shared" si="0"/>
        <v>1.19651970284629</v>
      </c>
      <c r="D27" s="2">
        <f>ProductionData!$N$13</f>
        <v>9.527777777777779</v>
      </c>
      <c r="E27" s="2">
        <f t="shared" si="1"/>
        <v>17.85903585270927</v>
      </c>
    </row>
    <row r="28" spans="1:5" ht="12.75">
      <c r="A28" s="1">
        <v>27</v>
      </c>
      <c r="B28">
        <f>ProductionData!F5</f>
        <v>8</v>
      </c>
      <c r="C28" s="2">
        <f t="shared" si="0"/>
        <v>1.19651970284629</v>
      </c>
      <c r="D28" s="2">
        <f>ProductionData!$N$13</f>
        <v>9.527777777777779</v>
      </c>
      <c r="E28" s="2">
        <f t="shared" si="1"/>
        <v>17.85903585270927</v>
      </c>
    </row>
    <row r="29" spans="1:5" ht="12.75">
      <c r="A29" s="1">
        <v>28</v>
      </c>
      <c r="B29">
        <f>ProductionData!F6</f>
        <v>12</v>
      </c>
      <c r="C29" s="2">
        <f t="shared" si="0"/>
        <v>1.19651970284629</v>
      </c>
      <c r="D29" s="2">
        <f>ProductionData!$N$13</f>
        <v>9.527777777777779</v>
      </c>
      <c r="E29" s="2">
        <f t="shared" si="1"/>
        <v>17.85903585270927</v>
      </c>
    </row>
    <row r="30" spans="1:5" ht="12.75">
      <c r="A30" s="1">
        <v>29</v>
      </c>
      <c r="B30">
        <f>ProductionData!F7</f>
        <v>0</v>
      </c>
      <c r="C30" s="2">
        <f t="shared" si="0"/>
        <v>1.19651970284629</v>
      </c>
      <c r="D30" s="2">
        <f>ProductionData!$N$13</f>
        <v>9.527777777777779</v>
      </c>
      <c r="E30" s="2">
        <f t="shared" si="1"/>
        <v>17.85903585270927</v>
      </c>
    </row>
    <row r="31" spans="1:5" ht="12.75">
      <c r="A31" s="1">
        <v>30</v>
      </c>
      <c r="B31">
        <f>ProductionData!F8</f>
        <v>0</v>
      </c>
      <c r="C31" s="2">
        <f t="shared" si="0"/>
        <v>1.19651970284629</v>
      </c>
      <c r="D31" s="2">
        <f>ProductionData!$N$13</f>
        <v>9.527777777777779</v>
      </c>
      <c r="E31" s="2">
        <f t="shared" si="1"/>
        <v>17.85903585270927</v>
      </c>
    </row>
    <row r="32" spans="1:5" ht="12.75">
      <c r="A32" s="1">
        <v>31</v>
      </c>
      <c r="B32">
        <f>ProductionData!G3</f>
        <v>8</v>
      </c>
      <c r="C32" s="2">
        <f t="shared" si="0"/>
        <v>1.19651970284629</v>
      </c>
      <c r="D32" s="2">
        <f>ProductionData!$N$13</f>
        <v>9.527777777777779</v>
      </c>
      <c r="E32" s="2">
        <f t="shared" si="1"/>
        <v>17.85903585270927</v>
      </c>
    </row>
    <row r="33" spans="1:5" ht="12.75">
      <c r="A33" s="1">
        <v>32</v>
      </c>
      <c r="B33">
        <f>ProductionData!G4</f>
        <v>15</v>
      </c>
      <c r="C33" s="2">
        <f t="shared" si="0"/>
        <v>1.19651970284629</v>
      </c>
      <c r="D33" s="2">
        <f>ProductionData!$N$13</f>
        <v>9.527777777777779</v>
      </c>
      <c r="E33" s="2">
        <f t="shared" si="1"/>
        <v>17.85903585270927</v>
      </c>
    </row>
    <row r="34" spans="1:5" ht="12.75">
      <c r="A34" s="1">
        <v>33</v>
      </c>
      <c r="B34">
        <f>ProductionData!G5</f>
        <v>12</v>
      </c>
      <c r="C34" s="2">
        <f t="shared" si="0"/>
        <v>1.19651970284629</v>
      </c>
      <c r="D34" s="2">
        <f>ProductionData!$N$13</f>
        <v>9.527777777777779</v>
      </c>
      <c r="E34" s="2">
        <f t="shared" si="1"/>
        <v>17.85903585270927</v>
      </c>
    </row>
    <row r="35" spans="1:5" ht="12.75">
      <c r="A35" s="1">
        <v>34</v>
      </c>
      <c r="B35">
        <f>ProductionData!G6</f>
        <v>9</v>
      </c>
      <c r="C35" s="2">
        <f t="shared" si="0"/>
        <v>1.19651970284629</v>
      </c>
      <c r="D35" s="2">
        <f>ProductionData!$N$13</f>
        <v>9.527777777777779</v>
      </c>
      <c r="E35" s="2">
        <f t="shared" si="1"/>
        <v>17.85903585270927</v>
      </c>
    </row>
    <row r="36" spans="1:5" ht="12.75">
      <c r="A36" s="1">
        <v>35</v>
      </c>
      <c r="B36">
        <f>ProductionData!G7</f>
        <v>0</v>
      </c>
      <c r="C36" s="2">
        <f t="shared" si="0"/>
        <v>1.19651970284629</v>
      </c>
      <c r="D36" s="2">
        <f>ProductionData!$N$13</f>
        <v>9.527777777777779</v>
      </c>
      <c r="E36" s="2">
        <f t="shared" si="1"/>
        <v>17.85903585270927</v>
      </c>
    </row>
    <row r="37" spans="1:5" ht="12.75">
      <c r="A37" s="1">
        <v>36</v>
      </c>
      <c r="B37">
        <f>ProductionData!G8</f>
        <v>0</v>
      </c>
      <c r="C37" s="2">
        <f t="shared" si="0"/>
        <v>1.19651970284629</v>
      </c>
      <c r="D37" s="2">
        <f>ProductionData!$N$13</f>
        <v>9.527777777777779</v>
      </c>
      <c r="E37" s="2">
        <f t="shared" si="1"/>
        <v>17.85903585270927</v>
      </c>
    </row>
    <row r="38" spans="1:5" ht="12.75">
      <c r="A38" s="1">
        <v>37</v>
      </c>
      <c r="B38">
        <f>ProductionData!H3</f>
        <v>5</v>
      </c>
      <c r="C38" s="2">
        <f t="shared" si="0"/>
        <v>1.19651970284629</v>
      </c>
      <c r="D38" s="2">
        <f>ProductionData!$N$13</f>
        <v>9.527777777777779</v>
      </c>
      <c r="E38" s="2">
        <f t="shared" si="1"/>
        <v>17.85903585270927</v>
      </c>
    </row>
    <row r="39" spans="1:5" ht="12.75">
      <c r="A39" s="1">
        <v>38</v>
      </c>
      <c r="B39">
        <f>ProductionData!H4</f>
        <v>22</v>
      </c>
      <c r="C39" s="2">
        <f t="shared" si="0"/>
        <v>1.19651970284629</v>
      </c>
      <c r="D39" s="2">
        <f>ProductionData!$N$13</f>
        <v>9.527777777777779</v>
      </c>
      <c r="E39" s="2">
        <f t="shared" si="1"/>
        <v>17.85903585270927</v>
      </c>
    </row>
    <row r="40" spans="1:5" ht="12.75">
      <c r="A40" s="1">
        <v>39</v>
      </c>
      <c r="B40">
        <f>ProductionData!H5</f>
        <v>9</v>
      </c>
      <c r="C40" s="2">
        <f t="shared" si="0"/>
        <v>1.19651970284629</v>
      </c>
      <c r="D40" s="2">
        <f>ProductionData!$N$13</f>
        <v>9.527777777777779</v>
      </c>
      <c r="E40" s="2">
        <f t="shared" si="1"/>
        <v>17.85903585270927</v>
      </c>
    </row>
    <row r="41" spans="1:5" ht="12.75">
      <c r="A41" s="1">
        <v>40</v>
      </c>
      <c r="B41">
        <f>ProductionData!H6</f>
        <v>10</v>
      </c>
      <c r="C41" s="2">
        <f t="shared" si="0"/>
        <v>1.19651970284629</v>
      </c>
      <c r="D41" s="2">
        <f>ProductionData!$N$13</f>
        <v>9.527777777777779</v>
      </c>
      <c r="E41" s="2">
        <f t="shared" si="1"/>
        <v>17.85903585270927</v>
      </c>
    </row>
    <row r="42" spans="1:5" ht="12.75">
      <c r="A42" s="1">
        <v>41</v>
      </c>
      <c r="B42">
        <f>ProductionData!H7</f>
        <v>0</v>
      </c>
      <c r="C42" s="2">
        <f t="shared" si="0"/>
        <v>1.19651970284629</v>
      </c>
      <c r="D42" s="2">
        <f>ProductionData!$N$13</f>
        <v>9.527777777777779</v>
      </c>
      <c r="E42" s="2">
        <f t="shared" si="1"/>
        <v>17.85903585270927</v>
      </c>
    </row>
    <row r="43" spans="1:5" ht="12.75">
      <c r="A43" s="1">
        <v>42</v>
      </c>
      <c r="B43">
        <f>ProductionData!H8</f>
        <v>0</v>
      </c>
      <c r="C43" s="2">
        <f t="shared" si="0"/>
        <v>1.19651970284629</v>
      </c>
      <c r="D43" s="2">
        <f>ProductionData!$N$13</f>
        <v>9.527777777777779</v>
      </c>
      <c r="E43" s="2">
        <f t="shared" si="1"/>
        <v>17.85903585270927</v>
      </c>
    </row>
    <row r="44" spans="1:5" ht="12.75">
      <c r="A44" s="1">
        <v>43</v>
      </c>
      <c r="B44">
        <f>ProductionData!I3</f>
        <v>4</v>
      </c>
      <c r="C44" s="2">
        <f t="shared" si="0"/>
        <v>1.19651970284629</v>
      </c>
      <c r="D44" s="2">
        <f>ProductionData!$N$13</f>
        <v>9.527777777777779</v>
      </c>
      <c r="E44" s="2">
        <f t="shared" si="1"/>
        <v>17.85903585270927</v>
      </c>
    </row>
    <row r="45" spans="1:5" ht="12.75">
      <c r="A45" s="1">
        <v>44</v>
      </c>
      <c r="B45">
        <f>ProductionData!I4</f>
        <v>9</v>
      </c>
      <c r="C45" s="2">
        <f t="shared" si="0"/>
        <v>1.19651970284629</v>
      </c>
      <c r="D45" s="2">
        <f>ProductionData!$N$13</f>
        <v>9.527777777777779</v>
      </c>
      <c r="E45" s="2">
        <f t="shared" si="1"/>
        <v>17.85903585270927</v>
      </c>
    </row>
    <row r="46" spans="1:5" ht="12.75">
      <c r="A46" s="1">
        <v>45</v>
      </c>
      <c r="B46">
        <f>ProductionData!I5</f>
        <v>8</v>
      </c>
      <c r="C46" s="2">
        <f t="shared" si="0"/>
        <v>1.19651970284629</v>
      </c>
      <c r="D46" s="2">
        <f>ProductionData!$N$13</f>
        <v>9.527777777777779</v>
      </c>
      <c r="E46" s="2">
        <f t="shared" si="1"/>
        <v>17.85903585270927</v>
      </c>
    </row>
    <row r="47" spans="1:5" ht="12.75">
      <c r="A47" s="1">
        <v>46</v>
      </c>
      <c r="B47">
        <f>ProductionData!I6</f>
        <v>12</v>
      </c>
      <c r="C47" s="2">
        <f t="shared" si="0"/>
        <v>1.19651970284629</v>
      </c>
      <c r="D47" s="2">
        <f>ProductionData!$N$13</f>
        <v>9.527777777777779</v>
      </c>
      <c r="E47" s="2">
        <f t="shared" si="1"/>
        <v>17.85903585270927</v>
      </c>
    </row>
    <row r="48" spans="1:5" ht="12.75">
      <c r="A48" s="1">
        <v>47</v>
      </c>
      <c r="B48">
        <f>ProductionData!I7</f>
        <v>0</v>
      </c>
      <c r="C48" s="2">
        <f t="shared" si="0"/>
        <v>1.19651970284629</v>
      </c>
      <c r="D48" s="2">
        <f>ProductionData!$N$13</f>
        <v>9.527777777777779</v>
      </c>
      <c r="E48" s="2">
        <f t="shared" si="1"/>
        <v>17.85903585270927</v>
      </c>
    </row>
    <row r="49" spans="1:5" ht="12.75">
      <c r="A49" s="1">
        <v>48</v>
      </c>
      <c r="B49">
        <f>ProductionData!I8</f>
        <v>0</v>
      </c>
      <c r="C49" s="2">
        <f t="shared" si="0"/>
        <v>1.19651970284629</v>
      </c>
      <c r="D49" s="2">
        <f>ProductionData!$N$13</f>
        <v>9.527777777777779</v>
      </c>
      <c r="E49" s="2">
        <f t="shared" si="1"/>
        <v>17.85903585270927</v>
      </c>
    </row>
    <row r="50" spans="1:5" ht="12.75">
      <c r="A50" s="1">
        <v>49</v>
      </c>
      <c r="B50">
        <f>ProductionData!J3</f>
        <v>12</v>
      </c>
      <c r="C50" s="2">
        <f t="shared" si="0"/>
        <v>1.19651970284629</v>
      </c>
      <c r="D50" s="2">
        <f>ProductionData!$N$13</f>
        <v>9.527777777777779</v>
      </c>
      <c r="E50" s="2">
        <f t="shared" si="1"/>
        <v>17.85903585270927</v>
      </c>
    </row>
    <row r="51" spans="1:5" ht="12.75">
      <c r="A51" s="1">
        <v>50</v>
      </c>
      <c r="B51">
        <f>ProductionData!J4</f>
        <v>6</v>
      </c>
      <c r="C51" s="2">
        <f t="shared" si="0"/>
        <v>1.19651970284629</v>
      </c>
      <c r="D51" s="2">
        <f>ProductionData!$N$13</f>
        <v>9.527777777777779</v>
      </c>
      <c r="E51" s="2">
        <f t="shared" si="1"/>
        <v>17.85903585270927</v>
      </c>
    </row>
    <row r="52" spans="1:5" ht="12.75">
      <c r="A52" s="1">
        <v>51</v>
      </c>
      <c r="B52">
        <f>ProductionData!J5</f>
        <v>10</v>
      </c>
      <c r="C52" s="2">
        <f t="shared" si="0"/>
        <v>1.19651970284629</v>
      </c>
      <c r="D52" s="2">
        <f>ProductionData!$N$13</f>
        <v>9.527777777777779</v>
      </c>
      <c r="E52" s="2">
        <f t="shared" si="1"/>
        <v>17.85903585270927</v>
      </c>
    </row>
    <row r="53" spans="1:5" ht="12.75">
      <c r="A53" s="1">
        <v>52</v>
      </c>
      <c r="B53">
        <f>ProductionData!J6</f>
        <v>11</v>
      </c>
      <c r="C53" s="2">
        <f t="shared" si="0"/>
        <v>1.19651970284629</v>
      </c>
      <c r="D53" s="2">
        <f>ProductionData!$N$13</f>
        <v>9.527777777777779</v>
      </c>
      <c r="E53" s="2">
        <f t="shared" si="1"/>
        <v>17.85903585270927</v>
      </c>
    </row>
    <row r="54" spans="1:5" ht="12.75">
      <c r="A54" s="1">
        <v>53</v>
      </c>
      <c r="B54">
        <f>ProductionData!J7</f>
        <v>0</v>
      </c>
      <c r="C54" s="2">
        <f t="shared" si="0"/>
        <v>1.19651970284629</v>
      </c>
      <c r="D54" s="2">
        <f>ProductionData!$N$13</f>
        <v>9.527777777777779</v>
      </c>
      <c r="E54" s="2">
        <f t="shared" si="1"/>
        <v>17.85903585270927</v>
      </c>
    </row>
    <row r="55" spans="1:5" ht="12.75">
      <c r="A55" s="1">
        <v>54</v>
      </c>
      <c r="B55">
        <f>ProductionData!J8</f>
        <v>0</v>
      </c>
      <c r="C55" s="2">
        <f t="shared" si="0"/>
        <v>1.19651970284629</v>
      </c>
      <c r="D55" s="2">
        <f>ProductionData!$N$13</f>
        <v>9.527777777777779</v>
      </c>
      <c r="E55" s="2">
        <f t="shared" si="1"/>
        <v>17.85903585270927</v>
      </c>
    </row>
    <row r="56" spans="1:5" ht="12.75">
      <c r="A56" s="1">
        <v>55</v>
      </c>
      <c r="B56">
        <f>ProductionData!K3</f>
        <v>0</v>
      </c>
      <c r="C56" s="2">
        <f t="shared" si="0"/>
        <v>1.19651970284629</v>
      </c>
      <c r="D56" s="2">
        <f>ProductionData!$N$13</f>
        <v>9.527777777777779</v>
      </c>
      <c r="E56" s="2">
        <f t="shared" si="1"/>
        <v>17.85903585270927</v>
      </c>
    </row>
    <row r="57" spans="1:5" ht="12.75">
      <c r="A57" s="1">
        <v>56</v>
      </c>
      <c r="B57">
        <f>ProductionData!K4</f>
        <v>0</v>
      </c>
      <c r="C57" s="2">
        <f t="shared" si="0"/>
        <v>1.19651970284629</v>
      </c>
      <c r="D57" s="2">
        <f>ProductionData!$N$13</f>
        <v>9.527777777777779</v>
      </c>
      <c r="E57" s="2">
        <f t="shared" si="1"/>
        <v>17.85903585270927</v>
      </c>
    </row>
    <row r="58" spans="1:5" ht="12.75">
      <c r="A58" s="1">
        <v>57</v>
      </c>
      <c r="B58">
        <f>ProductionData!K5</f>
        <v>0</v>
      </c>
      <c r="C58" s="2">
        <f t="shared" si="0"/>
        <v>1.19651970284629</v>
      </c>
      <c r="D58" s="2">
        <f>ProductionData!$N$13</f>
        <v>9.527777777777779</v>
      </c>
      <c r="E58" s="2">
        <f t="shared" si="1"/>
        <v>17.85903585270927</v>
      </c>
    </row>
    <row r="59" spans="1:5" ht="12.75">
      <c r="A59" s="1">
        <v>58</v>
      </c>
      <c r="B59">
        <f>ProductionData!K6</f>
        <v>0</v>
      </c>
      <c r="C59" s="2">
        <f t="shared" si="0"/>
        <v>1.19651970284629</v>
      </c>
      <c r="D59" s="2">
        <f>ProductionData!$N$13</f>
        <v>9.527777777777779</v>
      </c>
      <c r="E59" s="2">
        <f t="shared" si="1"/>
        <v>17.85903585270927</v>
      </c>
    </row>
    <row r="60" spans="1:5" ht="12.75">
      <c r="A60" s="1">
        <v>59</v>
      </c>
      <c r="B60">
        <f>ProductionData!K7</f>
        <v>0</v>
      </c>
      <c r="C60" s="2">
        <f t="shared" si="0"/>
        <v>1.19651970284629</v>
      </c>
      <c r="D60" s="2">
        <f>ProductionData!$N$13</f>
        <v>9.527777777777779</v>
      </c>
      <c r="E60" s="2">
        <f t="shared" si="1"/>
        <v>17.85903585270927</v>
      </c>
    </row>
    <row r="61" spans="1:5" ht="12.75">
      <c r="A61" s="1">
        <v>60</v>
      </c>
      <c r="B61">
        <f>ProductionData!K8</f>
        <v>0</v>
      </c>
      <c r="C61" s="2">
        <f t="shared" si="0"/>
        <v>1.19651970284629</v>
      </c>
      <c r="D61" s="2">
        <f>ProductionData!$N$13</f>
        <v>9.527777777777779</v>
      </c>
      <c r="E61" s="2">
        <f t="shared" si="1"/>
        <v>17.85903585270927</v>
      </c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B6" sqref="B6"/>
    </sheetView>
  </sheetViews>
  <sheetFormatPr defaultColWidth="9.140625" defaultRowHeight="12.75"/>
  <sheetData>
    <row r="1" spans="1:5" ht="12.7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</row>
    <row r="2" spans="1:5" ht="12.75">
      <c r="A2" s="1">
        <v>1</v>
      </c>
      <c r="B2">
        <f>ProductionData!B3</f>
        <v>5</v>
      </c>
      <c r="C2" s="2">
        <f>IF($D2-3*(SQRT($D2*(1-($D2/50))))&lt;0,0,$D2-3*(SQRT($D2*(1-($D2/50)))))</f>
        <v>1.19651970284629</v>
      </c>
      <c r="D2" s="2">
        <f>ProductionData!$N$13</f>
        <v>9.527777777777779</v>
      </c>
      <c r="E2" s="2">
        <f>$D2+3*(SQRT($D2*(1-($D2/50))))</f>
        <v>17.85903585270927</v>
      </c>
    </row>
    <row r="3" spans="1:5" ht="12.75">
      <c r="A3" s="1">
        <v>2</v>
      </c>
      <c r="B3">
        <f>ProductionData!B4</f>
        <v>7</v>
      </c>
      <c r="C3" s="2">
        <f aca="true" t="shared" si="0" ref="C3:C41">IF($D3-3*(SQRT($D3*(1-($D3/50))))&lt;0,0,$D3-3*(SQRT($D3*(1-($D3/50)))))</f>
        <v>1.19651970284629</v>
      </c>
      <c r="D3" s="2">
        <f>ProductionData!$N$13</f>
        <v>9.527777777777779</v>
      </c>
      <c r="E3" s="2">
        <f aca="true" t="shared" si="1" ref="E3:E41">$D3+3*(SQRT($D3*(1-($D3/50))))</f>
        <v>17.85903585270927</v>
      </c>
    </row>
    <row r="4" spans="1:5" ht="12.75">
      <c r="A4" s="1">
        <v>3</v>
      </c>
      <c r="B4">
        <f>ProductionData!B5</f>
        <v>7</v>
      </c>
      <c r="C4" s="2">
        <f t="shared" si="0"/>
        <v>1.19651970284629</v>
      </c>
      <c r="D4" s="2">
        <f>ProductionData!$N$13</f>
        <v>9.527777777777779</v>
      </c>
      <c r="E4" s="2">
        <f t="shared" si="1"/>
        <v>17.85903585270927</v>
      </c>
    </row>
    <row r="5" spans="1:5" ht="12.75">
      <c r="A5" s="1">
        <v>4</v>
      </c>
      <c r="B5">
        <f>ProductionData!B6</f>
        <v>8</v>
      </c>
      <c r="C5" s="2">
        <f t="shared" si="0"/>
        <v>1.19651970284629</v>
      </c>
      <c r="D5" s="2">
        <f>ProductionData!$N$13</f>
        <v>9.527777777777779</v>
      </c>
      <c r="E5" s="2">
        <f t="shared" si="1"/>
        <v>17.85903585270927</v>
      </c>
    </row>
    <row r="6" spans="1:5" ht="12.75">
      <c r="A6" s="1">
        <v>5</v>
      </c>
      <c r="B6">
        <f>ProductionData!C3</f>
        <v>12</v>
      </c>
      <c r="C6" s="2">
        <f t="shared" si="0"/>
        <v>1.19651970284629</v>
      </c>
      <c r="D6" s="2">
        <f>ProductionData!$N$13</f>
        <v>9.527777777777779</v>
      </c>
      <c r="E6" s="2">
        <f t="shared" si="1"/>
        <v>17.85903585270927</v>
      </c>
    </row>
    <row r="7" spans="1:5" ht="12.75">
      <c r="A7" s="1">
        <v>6</v>
      </c>
      <c r="B7">
        <f>ProductionData!C4</f>
        <v>8</v>
      </c>
      <c r="C7" s="2">
        <f t="shared" si="0"/>
        <v>1.19651970284629</v>
      </c>
      <c r="D7" s="2">
        <f>ProductionData!$N$13</f>
        <v>9.527777777777779</v>
      </c>
      <c r="E7" s="2">
        <f t="shared" si="1"/>
        <v>17.85903585270927</v>
      </c>
    </row>
    <row r="8" spans="1:5" ht="12.75">
      <c r="A8" s="1">
        <v>7</v>
      </c>
      <c r="B8">
        <f>ProductionData!C5</f>
        <v>13</v>
      </c>
      <c r="C8" s="2">
        <f t="shared" si="0"/>
        <v>1.19651970284629</v>
      </c>
      <c r="D8" s="2">
        <f>ProductionData!$N$13</f>
        <v>9.527777777777779</v>
      </c>
      <c r="E8" s="2">
        <f t="shared" si="1"/>
        <v>17.85903585270927</v>
      </c>
    </row>
    <row r="9" spans="1:5" ht="12.75">
      <c r="A9" s="1">
        <v>8</v>
      </c>
      <c r="B9">
        <f>ProductionData!C6</f>
        <v>8</v>
      </c>
      <c r="C9" s="2">
        <f t="shared" si="0"/>
        <v>1.19651970284629</v>
      </c>
      <c r="D9" s="2">
        <f>ProductionData!$N$13</f>
        <v>9.527777777777779</v>
      </c>
      <c r="E9" s="2">
        <f t="shared" si="1"/>
        <v>17.85903585270927</v>
      </c>
    </row>
    <row r="10" spans="1:5" ht="12.75">
      <c r="A10" s="1">
        <v>9</v>
      </c>
      <c r="B10">
        <f>ProductionData!D3</f>
        <v>10</v>
      </c>
      <c r="C10" s="2">
        <f t="shared" si="0"/>
        <v>1.19651970284629</v>
      </c>
      <c r="D10" s="2">
        <f>ProductionData!$N$13</f>
        <v>9.527777777777779</v>
      </c>
      <c r="E10" s="2">
        <f t="shared" si="1"/>
        <v>17.85903585270927</v>
      </c>
    </row>
    <row r="11" spans="1:5" ht="12.75">
      <c r="A11" s="1">
        <v>10</v>
      </c>
      <c r="B11">
        <f>ProductionData!D4</f>
        <v>9</v>
      </c>
      <c r="C11" s="2">
        <f t="shared" si="0"/>
        <v>1.19651970284629</v>
      </c>
      <c r="D11" s="2">
        <f>ProductionData!$N$13</f>
        <v>9.527777777777779</v>
      </c>
      <c r="E11" s="2">
        <f t="shared" si="1"/>
        <v>17.85903585270927</v>
      </c>
    </row>
    <row r="12" spans="1:5" ht="12.75">
      <c r="A12" s="1">
        <v>11</v>
      </c>
      <c r="B12">
        <f>ProductionData!D5</f>
        <v>6</v>
      </c>
      <c r="C12" s="2">
        <f t="shared" si="0"/>
        <v>1.19651970284629</v>
      </c>
      <c r="D12" s="2">
        <f>ProductionData!$N$13</f>
        <v>9.527777777777779</v>
      </c>
      <c r="E12" s="2">
        <f t="shared" si="1"/>
        <v>17.85903585270927</v>
      </c>
    </row>
    <row r="13" spans="1:5" ht="12.75">
      <c r="A13" s="1">
        <v>12</v>
      </c>
      <c r="B13">
        <f>ProductionData!D6</f>
        <v>11</v>
      </c>
      <c r="C13" s="2">
        <f t="shared" si="0"/>
        <v>1.19651970284629</v>
      </c>
      <c r="D13" s="2">
        <f>ProductionData!$N$13</f>
        <v>9.527777777777779</v>
      </c>
      <c r="E13" s="2">
        <f t="shared" si="1"/>
        <v>17.85903585270927</v>
      </c>
    </row>
    <row r="14" spans="1:5" ht="12.75">
      <c r="A14" s="1">
        <v>13</v>
      </c>
      <c r="B14">
        <f>ProductionData!E3</f>
        <v>5</v>
      </c>
      <c r="C14" s="2">
        <f t="shared" si="0"/>
        <v>1.19651970284629</v>
      </c>
      <c r="D14" s="2">
        <f>ProductionData!$N$13</f>
        <v>9.527777777777779</v>
      </c>
      <c r="E14" s="2">
        <f t="shared" si="1"/>
        <v>17.85903585270927</v>
      </c>
    </row>
    <row r="15" spans="1:5" ht="12.75">
      <c r="A15" s="1">
        <v>14</v>
      </c>
      <c r="B15">
        <f>ProductionData!E4</f>
        <v>7</v>
      </c>
      <c r="C15" s="2">
        <f t="shared" si="0"/>
        <v>1.19651970284629</v>
      </c>
      <c r="D15" s="2">
        <f>ProductionData!$N$13</f>
        <v>9.527777777777779</v>
      </c>
      <c r="E15" s="2">
        <f t="shared" si="1"/>
        <v>17.85903585270927</v>
      </c>
    </row>
    <row r="16" spans="1:5" ht="12.75">
      <c r="A16" s="1">
        <v>15</v>
      </c>
      <c r="B16">
        <f>ProductionData!E5</f>
        <v>11</v>
      </c>
      <c r="C16" s="2">
        <f t="shared" si="0"/>
        <v>1.19651970284629</v>
      </c>
      <c r="D16" s="2">
        <f>ProductionData!$N$13</f>
        <v>9.527777777777779</v>
      </c>
      <c r="E16" s="2">
        <f t="shared" si="1"/>
        <v>17.85903585270927</v>
      </c>
    </row>
    <row r="17" spans="1:5" ht="12.75">
      <c r="A17" s="1">
        <v>16</v>
      </c>
      <c r="B17">
        <f>ProductionData!E6</f>
        <v>11</v>
      </c>
      <c r="C17" s="2">
        <f t="shared" si="0"/>
        <v>1.19651970284629</v>
      </c>
      <c r="D17" s="2">
        <f>ProductionData!$N$13</f>
        <v>9.527777777777779</v>
      </c>
      <c r="E17" s="2">
        <f t="shared" si="1"/>
        <v>17.85903585270927</v>
      </c>
    </row>
    <row r="18" spans="1:5" ht="12.75">
      <c r="A18" s="1">
        <v>17</v>
      </c>
      <c r="B18">
        <f>ProductionData!F3</f>
        <v>8</v>
      </c>
      <c r="C18" s="2">
        <f t="shared" si="0"/>
        <v>1.19651970284629</v>
      </c>
      <c r="D18" s="2">
        <f>ProductionData!$N$13</f>
        <v>9.527777777777779</v>
      </c>
      <c r="E18" s="2">
        <f t="shared" si="1"/>
        <v>17.85903585270927</v>
      </c>
    </row>
    <row r="19" spans="1:5" ht="12.75">
      <c r="A19" s="1">
        <v>18</v>
      </c>
      <c r="B19">
        <f>ProductionData!F4</f>
        <v>15</v>
      </c>
      <c r="C19" s="2">
        <f t="shared" si="0"/>
        <v>1.19651970284629</v>
      </c>
      <c r="D19" s="2">
        <f>ProductionData!$N$13</f>
        <v>9.527777777777779</v>
      </c>
      <c r="E19" s="2">
        <f t="shared" si="1"/>
        <v>17.85903585270927</v>
      </c>
    </row>
    <row r="20" spans="1:5" ht="12.75">
      <c r="A20" s="1">
        <v>19</v>
      </c>
      <c r="B20">
        <f>ProductionData!F5</f>
        <v>8</v>
      </c>
      <c r="C20" s="2">
        <f t="shared" si="0"/>
        <v>1.19651970284629</v>
      </c>
      <c r="D20" s="2">
        <f>ProductionData!$N$13</f>
        <v>9.527777777777779</v>
      </c>
      <c r="E20" s="2">
        <f t="shared" si="1"/>
        <v>17.85903585270927</v>
      </c>
    </row>
    <row r="21" spans="1:5" ht="12.75">
      <c r="A21" s="1">
        <v>20</v>
      </c>
      <c r="B21">
        <f>ProductionData!F6</f>
        <v>12</v>
      </c>
      <c r="C21" s="2">
        <f t="shared" si="0"/>
        <v>1.19651970284629</v>
      </c>
      <c r="D21" s="2">
        <f>ProductionData!$N$13</f>
        <v>9.527777777777779</v>
      </c>
      <c r="E21" s="2">
        <f t="shared" si="1"/>
        <v>17.85903585270927</v>
      </c>
    </row>
    <row r="22" spans="1:5" ht="12.75">
      <c r="A22" s="1">
        <v>21</v>
      </c>
      <c r="B22">
        <f>ProductionData!G3</f>
        <v>8</v>
      </c>
      <c r="C22" s="2">
        <f t="shared" si="0"/>
        <v>1.19651970284629</v>
      </c>
      <c r="D22" s="2">
        <f>ProductionData!$N$13</f>
        <v>9.527777777777779</v>
      </c>
      <c r="E22" s="2">
        <f t="shared" si="1"/>
        <v>17.85903585270927</v>
      </c>
    </row>
    <row r="23" spans="1:5" ht="12.75">
      <c r="A23" s="1">
        <v>22</v>
      </c>
      <c r="B23">
        <f>ProductionData!G4</f>
        <v>15</v>
      </c>
      <c r="C23" s="2">
        <f t="shared" si="0"/>
        <v>1.19651970284629</v>
      </c>
      <c r="D23" s="2">
        <f>ProductionData!$N$13</f>
        <v>9.527777777777779</v>
      </c>
      <c r="E23" s="2">
        <f t="shared" si="1"/>
        <v>17.85903585270927</v>
      </c>
    </row>
    <row r="24" spans="1:5" ht="12.75">
      <c r="A24" s="1">
        <v>23</v>
      </c>
      <c r="B24">
        <f>ProductionData!G5</f>
        <v>12</v>
      </c>
      <c r="C24" s="2">
        <f t="shared" si="0"/>
        <v>1.19651970284629</v>
      </c>
      <c r="D24" s="2">
        <f>ProductionData!$N$13</f>
        <v>9.527777777777779</v>
      </c>
      <c r="E24" s="2">
        <f t="shared" si="1"/>
        <v>17.85903585270927</v>
      </c>
    </row>
    <row r="25" spans="1:5" ht="12.75">
      <c r="A25" s="1">
        <v>24</v>
      </c>
      <c r="B25">
        <f>ProductionData!G6</f>
        <v>9</v>
      </c>
      <c r="C25" s="2">
        <f t="shared" si="0"/>
        <v>1.19651970284629</v>
      </c>
      <c r="D25" s="2">
        <f>ProductionData!$N$13</f>
        <v>9.527777777777779</v>
      </c>
      <c r="E25" s="2">
        <f t="shared" si="1"/>
        <v>17.85903585270927</v>
      </c>
    </row>
    <row r="26" spans="1:5" ht="12.75">
      <c r="A26" s="1">
        <v>25</v>
      </c>
      <c r="B26">
        <f>ProductionData!H3</f>
        <v>5</v>
      </c>
      <c r="C26" s="2">
        <f t="shared" si="0"/>
        <v>1.19651970284629</v>
      </c>
      <c r="D26" s="2">
        <f>ProductionData!$N$13</f>
        <v>9.527777777777779</v>
      </c>
      <c r="E26" s="2">
        <f t="shared" si="1"/>
        <v>17.85903585270927</v>
      </c>
    </row>
    <row r="27" spans="1:5" ht="12.75">
      <c r="A27" s="1">
        <v>26</v>
      </c>
      <c r="B27">
        <f>ProductionData!H4</f>
        <v>22</v>
      </c>
      <c r="C27" s="2">
        <f t="shared" si="0"/>
        <v>1.19651970284629</v>
      </c>
      <c r="D27" s="2">
        <f>ProductionData!$N$13</f>
        <v>9.527777777777779</v>
      </c>
      <c r="E27" s="2">
        <f t="shared" si="1"/>
        <v>17.85903585270927</v>
      </c>
    </row>
    <row r="28" spans="1:5" ht="12.75">
      <c r="A28" s="1">
        <v>27</v>
      </c>
      <c r="B28">
        <f>ProductionData!H5</f>
        <v>9</v>
      </c>
      <c r="C28" s="2">
        <f t="shared" si="0"/>
        <v>1.19651970284629</v>
      </c>
      <c r="D28" s="2">
        <f>ProductionData!$N$13</f>
        <v>9.527777777777779</v>
      </c>
      <c r="E28" s="2">
        <f t="shared" si="1"/>
        <v>17.85903585270927</v>
      </c>
    </row>
    <row r="29" spans="1:5" ht="12.75">
      <c r="A29" s="1">
        <v>28</v>
      </c>
      <c r="B29">
        <f>ProductionData!H6</f>
        <v>10</v>
      </c>
      <c r="C29" s="2">
        <f t="shared" si="0"/>
        <v>1.19651970284629</v>
      </c>
      <c r="D29" s="2">
        <f>ProductionData!$N$13</f>
        <v>9.527777777777779</v>
      </c>
      <c r="E29" s="2">
        <f t="shared" si="1"/>
        <v>17.85903585270927</v>
      </c>
    </row>
    <row r="30" spans="1:5" ht="12.75">
      <c r="A30" s="1">
        <v>29</v>
      </c>
      <c r="B30">
        <f>ProductionData!I3</f>
        <v>4</v>
      </c>
      <c r="C30" s="2">
        <f t="shared" si="0"/>
        <v>1.19651970284629</v>
      </c>
      <c r="D30" s="2">
        <f>ProductionData!$N$13</f>
        <v>9.527777777777779</v>
      </c>
      <c r="E30" s="2">
        <f t="shared" si="1"/>
        <v>17.85903585270927</v>
      </c>
    </row>
    <row r="31" spans="1:5" ht="12.75">
      <c r="A31" s="1">
        <v>30</v>
      </c>
      <c r="B31">
        <f>ProductionData!I4</f>
        <v>9</v>
      </c>
      <c r="C31" s="2">
        <f t="shared" si="0"/>
        <v>1.19651970284629</v>
      </c>
      <c r="D31" s="2">
        <f>ProductionData!$N$13</f>
        <v>9.527777777777779</v>
      </c>
      <c r="E31" s="2">
        <f t="shared" si="1"/>
        <v>17.85903585270927</v>
      </c>
    </row>
    <row r="32" spans="1:5" ht="12.75">
      <c r="A32" s="1">
        <v>31</v>
      </c>
      <c r="B32">
        <f>ProductionData!I5</f>
        <v>8</v>
      </c>
      <c r="C32" s="2">
        <f t="shared" si="0"/>
        <v>1.19651970284629</v>
      </c>
      <c r="D32" s="2">
        <f>ProductionData!$N$13</f>
        <v>9.527777777777779</v>
      </c>
      <c r="E32" s="2">
        <f t="shared" si="1"/>
        <v>17.85903585270927</v>
      </c>
    </row>
    <row r="33" spans="1:5" ht="12.75">
      <c r="A33" s="1">
        <v>32</v>
      </c>
      <c r="B33">
        <f>ProductionData!I6</f>
        <v>12</v>
      </c>
      <c r="C33" s="2">
        <f t="shared" si="0"/>
        <v>1.19651970284629</v>
      </c>
      <c r="D33" s="2">
        <f>ProductionData!$N$13</f>
        <v>9.527777777777779</v>
      </c>
      <c r="E33" s="2">
        <f t="shared" si="1"/>
        <v>17.85903585270927</v>
      </c>
    </row>
    <row r="34" spans="1:5" ht="12.75">
      <c r="A34" s="1">
        <v>33</v>
      </c>
      <c r="B34">
        <f>ProductionData!J3</f>
        <v>12</v>
      </c>
      <c r="C34" s="2">
        <f t="shared" si="0"/>
        <v>1.19651970284629</v>
      </c>
      <c r="D34" s="2">
        <f>ProductionData!$N$13</f>
        <v>9.527777777777779</v>
      </c>
      <c r="E34" s="2">
        <f t="shared" si="1"/>
        <v>17.85903585270927</v>
      </c>
    </row>
    <row r="35" spans="1:5" ht="12.75">
      <c r="A35" s="1">
        <v>34</v>
      </c>
      <c r="B35">
        <f>ProductionData!J4</f>
        <v>6</v>
      </c>
      <c r="C35" s="2">
        <f t="shared" si="0"/>
        <v>1.19651970284629</v>
      </c>
      <c r="D35" s="2">
        <f>ProductionData!$N$13</f>
        <v>9.527777777777779</v>
      </c>
      <c r="E35" s="2">
        <f t="shared" si="1"/>
        <v>17.85903585270927</v>
      </c>
    </row>
    <row r="36" spans="1:5" ht="12.75">
      <c r="A36" s="1">
        <v>35</v>
      </c>
      <c r="B36">
        <f>ProductionData!J5</f>
        <v>10</v>
      </c>
      <c r="C36" s="2">
        <f t="shared" si="0"/>
        <v>1.19651970284629</v>
      </c>
      <c r="D36" s="2">
        <f>ProductionData!$N$13</f>
        <v>9.527777777777779</v>
      </c>
      <c r="E36" s="2">
        <f t="shared" si="1"/>
        <v>17.85903585270927</v>
      </c>
    </row>
    <row r="37" spans="1:5" ht="12.75">
      <c r="A37" s="1">
        <v>36</v>
      </c>
      <c r="B37">
        <f>ProductionData!J6</f>
        <v>11</v>
      </c>
      <c r="C37" s="2">
        <f t="shared" si="0"/>
        <v>1.19651970284629</v>
      </c>
      <c r="D37" s="2">
        <f>ProductionData!$N$13</f>
        <v>9.527777777777779</v>
      </c>
      <c r="E37" s="2">
        <f t="shared" si="1"/>
        <v>17.85903585270927</v>
      </c>
    </row>
    <row r="38" spans="1:5" ht="12.75">
      <c r="A38" s="1">
        <v>37</v>
      </c>
      <c r="B38">
        <f>ProductionData!K3</f>
        <v>0</v>
      </c>
      <c r="C38" s="2">
        <f t="shared" si="0"/>
        <v>1.19651970284629</v>
      </c>
      <c r="D38" s="2">
        <f>ProductionData!$N$13</f>
        <v>9.527777777777779</v>
      </c>
      <c r="E38" s="2">
        <f t="shared" si="1"/>
        <v>17.85903585270927</v>
      </c>
    </row>
    <row r="39" spans="1:5" ht="12.75">
      <c r="A39" s="1">
        <v>38</v>
      </c>
      <c r="B39">
        <f>ProductionData!K4</f>
        <v>0</v>
      </c>
      <c r="C39" s="2">
        <f t="shared" si="0"/>
        <v>1.19651970284629</v>
      </c>
      <c r="D39" s="2">
        <f>ProductionData!$N$13</f>
        <v>9.527777777777779</v>
      </c>
      <c r="E39" s="2">
        <f t="shared" si="1"/>
        <v>17.85903585270927</v>
      </c>
    </row>
    <row r="40" spans="1:5" ht="12.75">
      <c r="A40" s="1">
        <v>39</v>
      </c>
      <c r="B40">
        <f>ProductionData!K5</f>
        <v>0</v>
      </c>
      <c r="C40" s="2">
        <f t="shared" si="0"/>
        <v>1.19651970284629</v>
      </c>
      <c r="D40" s="2">
        <f>ProductionData!$N$13</f>
        <v>9.527777777777779</v>
      </c>
      <c r="E40" s="2">
        <f t="shared" si="1"/>
        <v>17.85903585270927</v>
      </c>
    </row>
    <row r="41" spans="1:5" ht="12.75">
      <c r="A41" s="1">
        <v>40</v>
      </c>
      <c r="B41">
        <f>ProductionData!K6</f>
        <v>0</v>
      </c>
      <c r="C41" s="2">
        <f t="shared" si="0"/>
        <v>1.19651970284629</v>
      </c>
      <c r="D41" s="2">
        <f>ProductionData!$N$13</f>
        <v>9.527777777777779</v>
      </c>
      <c r="E41" s="2">
        <f t="shared" si="1"/>
        <v>17.85903585270927</v>
      </c>
    </row>
    <row r="42" spans="1:5" ht="12.75">
      <c r="A42" s="1"/>
      <c r="C42" s="2"/>
      <c r="D42" s="2"/>
      <c r="E42" s="2"/>
    </row>
    <row r="43" spans="1:5" ht="12.75">
      <c r="A43" s="1"/>
      <c r="C43" s="2"/>
      <c r="D43" s="2"/>
      <c r="E43" s="2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spans="1:5" ht="12.75">
      <c r="A48" s="1"/>
      <c r="C48" s="2"/>
      <c r="D48" s="2"/>
      <c r="E48" s="2"/>
    </row>
    <row r="49" spans="1:5" ht="12.75">
      <c r="A49" s="1"/>
      <c r="C49" s="2"/>
      <c r="D49" s="2"/>
      <c r="E49" s="2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spans="1:5" ht="12.75">
      <c r="A54" s="1"/>
      <c r="C54" s="2"/>
      <c r="D54" s="2"/>
      <c r="E54" s="2"/>
    </row>
    <row r="55" spans="1:5" ht="12.75">
      <c r="A55" s="1"/>
      <c r="C55" s="2"/>
      <c r="D55" s="2"/>
      <c r="E55" s="2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spans="1:5" ht="12.75">
      <c r="A60" s="1"/>
      <c r="C60" s="2"/>
      <c r="D60" s="2"/>
      <c r="E60" s="2"/>
    </row>
    <row r="61" spans="1:5" ht="12.75">
      <c r="A61" s="1"/>
      <c r="C61" s="2"/>
      <c r="D61" s="2"/>
      <c r="E61" s="2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Dakota School of Mines and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Read Bead III</dc:title>
  <dc:subject/>
  <dc:creator>djensen</dc:creator>
  <cp:keywords/>
  <dc:description/>
  <cp:lastModifiedBy>Jensen, Dean H.</cp:lastModifiedBy>
  <dcterms:created xsi:type="dcterms:W3CDTF">2006-09-01T15:03:31Z</dcterms:created>
  <dcterms:modified xsi:type="dcterms:W3CDTF">2014-01-16T03:22:38Z</dcterms:modified>
  <cp:category/>
  <cp:version/>
  <cp:contentType/>
  <cp:contentStatus/>
</cp:coreProperties>
</file>